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3.xml" ContentType="application/vnd.openxmlformats-officedocument.drawing+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charts/chart14.xml" ContentType="application/vnd.openxmlformats-officedocument.drawingml.chart+xml"/>
  <Override PartName="/xl/charts/style12.xml" ContentType="application/vnd.ms-office.chartstyle+xml"/>
  <Override PartName="/xl/charts/colors12.xml" ContentType="application/vnd.ms-office.chartcolorstyle+xml"/>
  <Override PartName="/xl/charts/chart15.xml" ContentType="application/vnd.openxmlformats-officedocument.drawingml.chart+xml"/>
  <Override PartName="/xl/charts/style13.xml" ContentType="application/vnd.ms-office.chartstyle+xml"/>
  <Override PartName="/xl/charts/colors13.xml" ContentType="application/vnd.ms-office.chartcolorstyle+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charts/chart17.xml" ContentType="application/vnd.openxmlformats-officedocument.drawingml.chart+xml"/>
  <Override PartName="/xl/charts/style15.xml" ContentType="application/vnd.ms-office.chartstyle+xml"/>
  <Override PartName="/xl/charts/colors15.xml" ContentType="application/vnd.ms-office.chartcolorstyle+xml"/>
  <Override PartName="/xl/charts/chart1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10963232\Desktop\"/>
    </mc:Choice>
  </mc:AlternateContent>
  <xr:revisionPtr revIDLastSave="0" documentId="8_{E08CE8FD-FC3E-4574-B2B4-EA4678F10CB8}" xr6:coauthVersionLast="47" xr6:coauthVersionMax="47" xr10:uidLastSave="{00000000-0000-0000-0000-000000000000}"/>
  <bookViews>
    <workbookView xWindow="-108" yWindow="-108" windowWidth="23256" windowHeight="12456" xr2:uid="{00000000-000D-0000-FFFF-FFFF00000000}"/>
  </bookViews>
  <sheets>
    <sheet name="入力シート" sheetId="7" r:id="rId1"/>
    <sheet name="国語" sheetId="5" r:id="rId2"/>
    <sheet name="数学" sheetId="6" r:id="rId3"/>
    <sheet name="英語" sheetId="8" r:id="rId4"/>
  </sheets>
  <definedNames>
    <definedName name="_xlnm.Print_Area" localSheetId="3">英語!$A$1:$BH$48</definedName>
    <definedName name="_xlnm.Print_Area" localSheetId="1">国語!$A$1:$BH$47</definedName>
    <definedName name="_xlnm.Print_Area" localSheetId="2">数学!$A$1:$BH$45</definedName>
    <definedName name="_xlnm.Print_Area" localSheetId="0">入力シート!$A$1:$N$125</definedName>
    <definedName name="_xlnm.Print_Titles" localSheetId="0">入力シート!$1:$4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8" i="8" l="1"/>
  <c r="B59" i="8"/>
  <c r="B60" i="8"/>
  <c r="B61" i="8"/>
  <c r="B62" i="8"/>
  <c r="B63" i="8"/>
  <c r="B64" i="8"/>
  <c r="B65" i="8"/>
  <c r="B66" i="8"/>
  <c r="B67" i="8"/>
  <c r="B68" i="8"/>
  <c r="B69" i="8"/>
  <c r="B70" i="8"/>
  <c r="B71" i="8"/>
  <c r="B72" i="8"/>
  <c r="B73" i="8"/>
  <c r="W28" i="6"/>
  <c r="W29" i="6"/>
  <c r="W30" i="6"/>
  <c r="W31" i="6"/>
  <c r="W32" i="6"/>
  <c r="W33" i="6"/>
  <c r="W34" i="6"/>
  <c r="W35" i="6"/>
  <c r="W36" i="6"/>
  <c r="W37" i="6"/>
  <c r="W38" i="6"/>
  <c r="W39" i="6"/>
  <c r="W40" i="6"/>
  <c r="W41" i="6"/>
  <c r="W42" i="6"/>
  <c r="W43" i="6"/>
  <c r="AN66" i="6" l="1"/>
  <c r="AM49" i="6"/>
  <c r="AL49" i="6"/>
  <c r="BE12" i="5"/>
  <c r="BF11" i="5" s="1"/>
  <c r="AQ51" i="5" s="1"/>
  <c r="BE13" i="5"/>
  <c r="BE14" i="5"/>
  <c r="BE15" i="5"/>
  <c r="BE16" i="5"/>
  <c r="BE17" i="5"/>
  <c r="BE18" i="5"/>
  <c r="BE19" i="5"/>
  <c r="BE20" i="5"/>
  <c r="BE21" i="5"/>
  <c r="BE22" i="5"/>
  <c r="BE23" i="5"/>
  <c r="BE24" i="5"/>
  <c r="BE25" i="5"/>
  <c r="BE26" i="5"/>
  <c r="BE11" i="5"/>
  <c r="AP51" i="5"/>
  <c r="AO51" i="5"/>
  <c r="AA43" i="6"/>
  <c r="F63" i="6" s="1"/>
  <c r="AC45" i="5"/>
  <c r="F64" i="5" s="1"/>
  <c r="Y45" i="5"/>
  <c r="F82" i="8"/>
  <c r="F81" i="8"/>
  <c r="F80" i="8"/>
  <c r="F79" i="8"/>
  <c r="F78" i="8"/>
  <c r="F77" i="8"/>
  <c r="F76" i="8"/>
  <c r="F75" i="8"/>
  <c r="F74" i="8"/>
  <c r="AA47" i="8" l="1"/>
  <c r="F73" i="8" s="1"/>
  <c r="AA46" i="8"/>
  <c r="F72" i="8" s="1"/>
  <c r="AA45" i="8"/>
  <c r="F71" i="8" s="1"/>
  <c r="AA44" i="8"/>
  <c r="F70" i="8" s="1"/>
  <c r="AA43" i="8"/>
  <c r="F69" i="8" s="1"/>
  <c r="AA42" i="8"/>
  <c r="F68" i="8" s="1"/>
  <c r="AA41" i="8"/>
  <c r="F67" i="8" s="1"/>
  <c r="AA40" i="8"/>
  <c r="F66" i="8" s="1"/>
  <c r="AA39" i="8"/>
  <c r="F65" i="8" s="1"/>
  <c r="AA38" i="8"/>
  <c r="F64" i="8" s="1"/>
  <c r="AA37" i="8"/>
  <c r="F63" i="8" s="1"/>
  <c r="AA36" i="8"/>
  <c r="F62" i="8" s="1"/>
  <c r="AA35" i="8"/>
  <c r="F61" i="8" s="1"/>
  <c r="AA34" i="8"/>
  <c r="F60" i="8" s="1"/>
  <c r="AA33" i="8"/>
  <c r="F59" i="8" s="1"/>
  <c r="AA32" i="8"/>
  <c r="F58" i="8" s="1"/>
  <c r="N61" i="8"/>
  <c r="M61" i="8"/>
  <c r="L61" i="8"/>
  <c r="K61" i="8"/>
  <c r="N60" i="8"/>
  <c r="M60" i="8"/>
  <c r="L60" i="8"/>
  <c r="K60" i="8"/>
  <c r="J61" i="8"/>
  <c r="J60" i="8"/>
  <c r="E19" i="8"/>
  <c r="E59" i="8"/>
  <c r="E60" i="8"/>
  <c r="E61" i="8"/>
  <c r="E62" i="8"/>
  <c r="E63" i="8"/>
  <c r="E64" i="8"/>
  <c r="E65" i="8"/>
  <c r="E66" i="8"/>
  <c r="E67" i="8"/>
  <c r="E68" i="8"/>
  <c r="E69" i="8"/>
  <c r="E70" i="8"/>
  <c r="E71" i="8"/>
  <c r="E72" i="8"/>
  <c r="E73" i="8"/>
  <c r="B74" i="8"/>
  <c r="E74" i="8"/>
  <c r="B75" i="8"/>
  <c r="E75" i="8"/>
  <c r="B76" i="8"/>
  <c r="E76" i="8"/>
  <c r="B77" i="8"/>
  <c r="E77" i="8"/>
  <c r="B78" i="8"/>
  <c r="E78" i="8"/>
  <c r="B79" i="8"/>
  <c r="E79" i="8"/>
  <c r="B80" i="8"/>
  <c r="C80" i="8"/>
  <c r="E80" i="8"/>
  <c r="B81" i="8"/>
  <c r="C81" i="8"/>
  <c r="E81" i="8"/>
  <c r="B82" i="8"/>
  <c r="C82" i="8"/>
  <c r="E82" i="8"/>
  <c r="C79" i="8"/>
  <c r="C78" i="8"/>
  <c r="C77" i="8"/>
  <c r="C76" i="8"/>
  <c r="C75" i="8"/>
  <c r="C74" i="8"/>
  <c r="W47" i="8"/>
  <c r="C73" i="8" s="1"/>
  <c r="W46" i="8"/>
  <c r="C72" i="8" s="1"/>
  <c r="W45" i="8"/>
  <c r="C71" i="8" s="1"/>
  <c r="W44" i="8"/>
  <c r="C70" i="8" s="1"/>
  <c r="W43" i="8"/>
  <c r="C69" i="8" s="1"/>
  <c r="W42" i="8"/>
  <c r="C68" i="8" s="1"/>
  <c r="W41" i="8"/>
  <c r="C67" i="8" s="1"/>
  <c r="W40" i="8"/>
  <c r="C66" i="8" s="1"/>
  <c r="W39" i="8"/>
  <c r="C65" i="8" s="1"/>
  <c r="AM59" i="8"/>
  <c r="BE10" i="8"/>
  <c r="K13" i="5"/>
  <c r="K14" i="5"/>
  <c r="K15" i="5"/>
  <c r="K16" i="5"/>
  <c r="K17" i="5"/>
  <c r="K18" i="5"/>
  <c r="K19" i="5"/>
  <c r="K20" i="5"/>
  <c r="K21" i="5"/>
  <c r="K22" i="5"/>
  <c r="K23" i="5"/>
  <c r="K24" i="5"/>
  <c r="K25" i="5"/>
  <c r="I9" i="6" l="1"/>
  <c r="K18" i="6" l="1"/>
  <c r="K19" i="6"/>
  <c r="K20" i="6"/>
  <c r="K21" i="6"/>
  <c r="K22" i="6"/>
  <c r="K23" i="6"/>
  <c r="AA42" i="6"/>
  <c r="F62" i="6" s="1"/>
  <c r="AA41" i="6"/>
  <c r="F61" i="6" s="1"/>
  <c r="AA40" i="6"/>
  <c r="F60" i="6" s="1"/>
  <c r="AA39" i="6"/>
  <c r="F59" i="6" s="1"/>
  <c r="AA38" i="6"/>
  <c r="F58" i="6" s="1"/>
  <c r="AA37" i="6"/>
  <c r="F57" i="6" s="1"/>
  <c r="AA36" i="6"/>
  <c r="F56" i="6" s="1"/>
  <c r="AA35" i="6"/>
  <c r="F55" i="6" s="1"/>
  <c r="AA34" i="6"/>
  <c r="F54" i="6" s="1"/>
  <c r="AA33" i="6"/>
  <c r="F53" i="6" s="1"/>
  <c r="AA32" i="6"/>
  <c r="F52" i="6" s="1"/>
  <c r="AA31" i="6"/>
  <c r="F51" i="6" s="1"/>
  <c r="AA30" i="6"/>
  <c r="F50" i="6" s="1"/>
  <c r="AA29" i="6"/>
  <c r="F49" i="6" s="1"/>
  <c r="C63" i="6"/>
  <c r="C62" i="6"/>
  <c r="C61" i="6"/>
  <c r="C60" i="6"/>
  <c r="C59" i="6"/>
  <c r="C58" i="6"/>
  <c r="C57" i="6"/>
  <c r="C56" i="6"/>
  <c r="C55" i="6"/>
  <c r="C54" i="6"/>
  <c r="C53" i="6"/>
  <c r="C52" i="6"/>
  <c r="C51" i="6"/>
  <c r="C50" i="6"/>
  <c r="C49" i="6"/>
  <c r="BE23" i="6"/>
  <c r="BE22" i="6"/>
  <c r="BE21" i="6"/>
  <c r="BE20" i="6"/>
  <c r="BE19" i="6"/>
  <c r="BE18" i="6"/>
  <c r="BE17" i="6"/>
  <c r="BE16" i="6"/>
  <c r="BE15" i="6"/>
  <c r="BE14" i="6"/>
  <c r="BE13" i="6"/>
  <c r="BE12" i="6"/>
  <c r="BE11" i="6"/>
  <c r="BE10" i="6"/>
  <c r="BE9" i="6"/>
  <c r="BE8" i="6"/>
  <c r="E63" i="6"/>
  <c r="E62" i="6"/>
  <c r="E61" i="6"/>
  <c r="E60" i="6"/>
  <c r="E59" i="6"/>
  <c r="E58" i="6"/>
  <c r="E57" i="6"/>
  <c r="E56" i="6"/>
  <c r="E55" i="6"/>
  <c r="E54" i="6"/>
  <c r="E53" i="6"/>
  <c r="E52" i="6"/>
  <c r="E51" i="6"/>
  <c r="E50" i="6"/>
  <c r="E49" i="6"/>
  <c r="B63" i="6"/>
  <c r="B62" i="6"/>
  <c r="B61" i="6"/>
  <c r="B60" i="6"/>
  <c r="B59" i="6"/>
  <c r="B58" i="6"/>
  <c r="B57" i="6"/>
  <c r="B56" i="6"/>
  <c r="B55" i="6"/>
  <c r="B54" i="6"/>
  <c r="B53" i="6"/>
  <c r="B52" i="6"/>
  <c r="B51" i="6"/>
  <c r="B50" i="6"/>
  <c r="B49" i="6"/>
  <c r="AL66" i="6"/>
  <c r="AM66" i="6"/>
  <c r="AP61" i="5"/>
  <c r="E58" i="8" l="1"/>
  <c r="E48" i="6"/>
  <c r="B48" i="6"/>
  <c r="C48" i="6"/>
  <c r="AC44" i="5"/>
  <c r="F63" i="5" s="1"/>
  <c r="AC43" i="5"/>
  <c r="F62" i="5" s="1"/>
  <c r="AC42" i="5"/>
  <c r="F61" i="5" s="1"/>
  <c r="AC41" i="5"/>
  <c r="F60" i="5" s="1"/>
  <c r="AC40" i="5"/>
  <c r="F59" i="5" s="1"/>
  <c r="AC39" i="5"/>
  <c r="F58" i="5" s="1"/>
  <c r="AC38" i="5"/>
  <c r="F57" i="5" s="1"/>
  <c r="AC37" i="5"/>
  <c r="F56" i="5" s="1"/>
  <c r="AC36" i="5"/>
  <c r="F55" i="5" s="1"/>
  <c r="AC35" i="5"/>
  <c r="F54" i="5" s="1"/>
  <c r="AC34" i="5"/>
  <c r="F53" i="5" s="1"/>
  <c r="AC33" i="5"/>
  <c r="F52" i="5" s="1"/>
  <c r="AC32" i="5"/>
  <c r="F51" i="5" s="1"/>
  <c r="Y44" i="5"/>
  <c r="Y43" i="5"/>
  <c r="Y42" i="5"/>
  <c r="Y41" i="5"/>
  <c r="Y40" i="5"/>
  <c r="C59" i="5" s="1"/>
  <c r="Y39" i="5"/>
  <c r="Y38" i="5"/>
  <c r="Y37" i="5"/>
  <c r="Y36" i="5"/>
  <c r="Y35" i="5"/>
  <c r="Y34" i="5"/>
  <c r="Y33" i="5"/>
  <c r="Y32" i="5"/>
  <c r="AM60" i="8" l="1"/>
  <c r="AN60" i="8"/>
  <c r="AM61" i="8"/>
  <c r="AN61" i="8"/>
  <c r="AM62" i="8"/>
  <c r="AN62" i="8"/>
  <c r="AM63" i="8"/>
  <c r="AN63" i="8"/>
  <c r="AL51" i="6"/>
  <c r="AM51" i="6"/>
  <c r="AL52" i="6"/>
  <c r="AM52" i="6"/>
  <c r="AL53" i="6"/>
  <c r="AM53" i="6"/>
  <c r="AL54" i="6"/>
  <c r="AM54" i="6"/>
  <c r="AL55" i="6"/>
  <c r="AM55" i="6"/>
  <c r="AL56" i="6"/>
  <c r="AM56" i="6"/>
  <c r="AL57" i="6"/>
  <c r="AM57" i="6"/>
  <c r="AL58" i="6"/>
  <c r="AM58" i="6"/>
  <c r="AL59" i="6"/>
  <c r="AM59" i="6"/>
  <c r="AL60" i="6"/>
  <c r="AM60" i="6"/>
  <c r="AL61" i="6"/>
  <c r="AM61" i="6"/>
  <c r="AL62" i="6"/>
  <c r="AM62" i="6"/>
  <c r="AL63" i="6"/>
  <c r="AM63" i="6"/>
  <c r="AL64" i="6"/>
  <c r="AM64" i="6"/>
  <c r="AL65" i="6"/>
  <c r="AM65" i="6"/>
  <c r="AM50" i="6"/>
  <c r="AL50" i="6"/>
  <c r="AP53" i="5"/>
  <c r="AP54" i="5"/>
  <c r="AP55" i="5"/>
  <c r="AP56" i="5"/>
  <c r="AP57" i="5"/>
  <c r="AP58" i="5"/>
  <c r="AP59" i="5"/>
  <c r="AP60" i="5"/>
  <c r="AP62" i="5"/>
  <c r="AP63" i="5"/>
  <c r="AP64" i="5"/>
  <c r="AP65" i="5"/>
  <c r="AP66" i="5"/>
  <c r="AP67" i="5"/>
  <c r="AO53" i="5"/>
  <c r="AO54" i="5"/>
  <c r="AO55" i="5"/>
  <c r="AO56" i="5"/>
  <c r="AO57" i="5"/>
  <c r="AO58" i="5"/>
  <c r="AO59" i="5"/>
  <c r="AO60" i="5"/>
  <c r="AO61" i="5"/>
  <c r="AO62" i="5"/>
  <c r="AO63" i="5"/>
  <c r="AO64" i="5"/>
  <c r="AO65" i="5"/>
  <c r="AO66" i="5"/>
  <c r="AO67" i="5"/>
  <c r="E51" i="5"/>
  <c r="E52" i="5"/>
  <c r="E53" i="5"/>
  <c r="E54" i="5"/>
  <c r="E55" i="5"/>
  <c r="E56" i="5"/>
  <c r="E57" i="5"/>
  <c r="E58" i="5"/>
  <c r="E59" i="5"/>
  <c r="E60" i="5"/>
  <c r="E61" i="5"/>
  <c r="E62" i="5"/>
  <c r="E63" i="5"/>
  <c r="E64" i="5"/>
  <c r="B51" i="5"/>
  <c r="B52" i="5"/>
  <c r="B53" i="5"/>
  <c r="B54" i="5"/>
  <c r="B55" i="5"/>
  <c r="B56" i="5"/>
  <c r="B57" i="5"/>
  <c r="B58" i="5"/>
  <c r="B59" i="5"/>
  <c r="B60" i="5"/>
  <c r="B61" i="5"/>
  <c r="B62" i="5"/>
  <c r="B63" i="5"/>
  <c r="B64" i="5"/>
  <c r="E50" i="5"/>
  <c r="B50" i="5"/>
  <c r="BE7" i="8" l="1"/>
  <c r="BE8" i="8"/>
  <c r="BE9" i="8"/>
  <c r="W32" i="8"/>
  <c r="C58" i="8" s="1"/>
  <c r="E9" i="8"/>
  <c r="E13" i="8"/>
  <c r="E15" i="8"/>
  <c r="E17" i="8"/>
  <c r="E21" i="8"/>
  <c r="E23" i="8"/>
  <c r="M59" i="8" l="1"/>
  <c r="L59" i="8"/>
  <c r="K59" i="8"/>
  <c r="J59" i="8"/>
  <c r="I9" i="5"/>
  <c r="AP52" i="5" l="1"/>
  <c r="AO52" i="5"/>
  <c r="AN59" i="8"/>
  <c r="BE6" i="8" l="1"/>
  <c r="W38" i="8"/>
  <c r="C64" i="8" s="1"/>
  <c r="W37" i="8"/>
  <c r="C63" i="8" s="1"/>
  <c r="W36" i="8"/>
  <c r="C62" i="8" s="1"/>
  <c r="W35" i="8"/>
  <c r="C61" i="8" s="1"/>
  <c r="W34" i="8"/>
  <c r="C60" i="8" s="1"/>
  <c r="W33" i="8"/>
  <c r="C59" i="8" s="1"/>
  <c r="E25" i="8"/>
  <c r="N59" i="8" s="1"/>
  <c r="BF6" i="8" l="1"/>
  <c r="AO59" i="8" s="1"/>
  <c r="BF7" i="8"/>
  <c r="AO60" i="8" s="1"/>
  <c r="BF10" i="8"/>
  <c r="AO63" i="8" s="1"/>
  <c r="BF8" i="8"/>
  <c r="AO61" i="8" s="1"/>
  <c r="BF9" i="8"/>
  <c r="AO62" i="8" s="1"/>
  <c r="BE7" i="6"/>
  <c r="AA28" i="6"/>
  <c r="F48" i="6" s="1"/>
  <c r="BF7" i="6" l="1"/>
  <c r="AN49" i="6" s="1"/>
  <c r="BF23" i="6"/>
  <c r="AN65" i="6" s="1"/>
  <c r="BF21" i="6"/>
  <c r="AN63" i="6" s="1"/>
  <c r="BF11" i="6"/>
  <c r="AN53" i="6" s="1"/>
  <c r="BF8" i="6"/>
  <c r="AN50" i="6" s="1"/>
  <c r="BF17" i="6"/>
  <c r="AN59" i="6" s="1"/>
  <c r="BF10" i="6"/>
  <c r="AN52" i="6" s="1"/>
  <c r="BF13" i="6"/>
  <c r="AN55" i="6" s="1"/>
  <c r="BF22" i="6"/>
  <c r="AN64" i="6" s="1"/>
  <c r="BF15" i="6"/>
  <c r="AN57" i="6" s="1"/>
  <c r="BF18" i="6"/>
  <c r="AN60" i="6" s="1"/>
  <c r="BF19" i="6"/>
  <c r="AN61" i="6" s="1"/>
  <c r="BF12" i="6"/>
  <c r="AN54" i="6" s="1"/>
  <c r="BF14" i="6"/>
  <c r="AN56" i="6" s="1"/>
  <c r="BF16" i="6"/>
  <c r="AN58" i="6" s="1"/>
  <c r="BF20" i="6"/>
  <c r="AN62" i="6" s="1"/>
  <c r="BF9" i="6"/>
  <c r="AN51" i="6" s="1"/>
  <c r="K17" i="6"/>
  <c r="K16" i="6"/>
  <c r="K15" i="6"/>
  <c r="K14" i="6"/>
  <c r="K13" i="6"/>
  <c r="BF12" i="5" l="1"/>
  <c r="AC31" i="5"/>
  <c r="F50" i="5" s="1"/>
  <c r="C51" i="5"/>
  <c r="C52" i="5"/>
  <c r="C53" i="5"/>
  <c r="C54" i="5"/>
  <c r="C55" i="5"/>
  <c r="C56" i="5"/>
  <c r="C57" i="5"/>
  <c r="C58" i="5"/>
  <c r="C60" i="5"/>
  <c r="C61" i="5"/>
  <c r="C62" i="5"/>
  <c r="C63" i="5"/>
  <c r="C64" i="5"/>
  <c r="Y31" i="5"/>
  <c r="C50" i="5" s="1"/>
  <c r="AQ52" i="5" l="1"/>
  <c r="BF22" i="5"/>
  <c r="AQ62" i="5" s="1"/>
  <c r="BF17" i="5"/>
  <c r="AQ57" i="5" s="1"/>
  <c r="BF15" i="5"/>
  <c r="AQ55" i="5" s="1"/>
  <c r="BF19" i="5"/>
  <c r="AQ59" i="5" s="1"/>
  <c r="BF25" i="5"/>
  <c r="AQ65" i="5" s="1"/>
  <c r="BF24" i="5"/>
  <c r="AQ64" i="5" s="1"/>
  <c r="BF13" i="5"/>
  <c r="AQ53" i="5" s="1"/>
  <c r="BF14" i="5"/>
  <c r="AQ54" i="5" s="1"/>
  <c r="BF21" i="5"/>
  <c r="AQ61" i="5" s="1"/>
  <c r="BF23" i="5"/>
  <c r="AQ63" i="5" s="1"/>
  <c r="BF20" i="5"/>
  <c r="AQ60" i="5" s="1"/>
  <c r="BF16" i="5"/>
  <c r="AQ56" i="5" s="1"/>
  <c r="AQ67" i="5"/>
  <c r="BF26" i="5"/>
  <c r="AQ66" i="5" s="1"/>
  <c r="BF18" i="5"/>
  <c r="AQ58"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I8" authorId="0" shapeId="0" xr:uid="{00000000-0006-0000-0000-000001000000}">
      <text>
        <r>
          <rPr>
            <b/>
            <sz val="9"/>
            <color indexed="81"/>
            <rFont val="MS P ゴシック"/>
            <family val="3"/>
            <charset val="128"/>
          </rPr>
          <t>①平均正答率</t>
        </r>
        <r>
          <rPr>
            <sz val="9"/>
            <color indexed="81"/>
            <rFont val="MS P ゴシック"/>
            <family val="3"/>
            <charset val="128"/>
          </rPr>
          <t xml:space="preserve">
02問題別調査結果.xlsxファイルの国語シートにある
集計結果より
平均正答率の貴校の欄をコピーして、貼り付ける</t>
        </r>
      </text>
    </comment>
    <comment ref="C24" authorId="0" shapeId="0" xr:uid="{00000000-0006-0000-0000-000002000000}">
      <text>
        <r>
          <rPr>
            <b/>
            <sz val="9"/>
            <color indexed="81"/>
            <rFont val="MS P ゴシック"/>
            <family val="3"/>
            <charset val="128"/>
          </rPr>
          <t>②正答率と無解答率</t>
        </r>
        <r>
          <rPr>
            <sz val="9"/>
            <color indexed="81"/>
            <rFont val="MS P ゴシック"/>
            <family val="3"/>
            <charset val="128"/>
          </rPr>
          <t xml:space="preserve">
02問題別調査結果.xlsxファイルの国語シートにある
集計結果より
正答率と無解答率の貴校の欄をコピーして、貼り付ける</t>
        </r>
      </text>
    </comment>
    <comment ref="F24" authorId="0" shapeId="0" xr:uid="{00000000-0006-0000-0000-000003000000}">
      <text>
        <r>
          <rPr>
            <b/>
            <sz val="9"/>
            <color indexed="81"/>
            <rFont val="MS P ゴシック"/>
            <family val="3"/>
            <charset val="128"/>
          </rPr>
          <t xml:space="preserve">③正答数集計値（生徒数）
</t>
        </r>
        <r>
          <rPr>
            <sz val="9"/>
            <color indexed="81"/>
            <rFont val="MS P ゴシック"/>
            <family val="3"/>
            <charset val="128"/>
          </rPr>
          <t>01調査結果概況.xlsxファイルの
国語シートにある
正答数集計値の貴校の欄をコピーして、貼り付ける</t>
        </r>
      </text>
    </comment>
    <comment ref="I46" authorId="0" shapeId="0" xr:uid="{00000000-0006-0000-0000-000004000000}">
      <text>
        <r>
          <rPr>
            <b/>
            <sz val="9"/>
            <color indexed="81"/>
            <rFont val="MS P ゴシック"/>
            <family val="3"/>
            <charset val="128"/>
          </rPr>
          <t>①平均正答率</t>
        </r>
        <r>
          <rPr>
            <sz val="9"/>
            <color indexed="81"/>
            <rFont val="MS P ゴシック"/>
            <family val="3"/>
            <charset val="128"/>
          </rPr>
          <t xml:space="preserve">
02問題別調査結果.xlsxファイルの数学シートにある
集計結果より
平均正答率の貴校の欄をコピーして、貼り付ける</t>
        </r>
      </text>
    </comment>
    <comment ref="C62" authorId="0" shapeId="0" xr:uid="{00000000-0006-0000-0000-000005000000}">
      <text>
        <r>
          <rPr>
            <b/>
            <sz val="9"/>
            <color indexed="81"/>
            <rFont val="MS P ゴシック"/>
            <family val="3"/>
            <charset val="128"/>
          </rPr>
          <t>②正答率と無解答率</t>
        </r>
        <r>
          <rPr>
            <sz val="9"/>
            <color indexed="81"/>
            <rFont val="MS P ゴシック"/>
            <family val="3"/>
            <charset val="128"/>
          </rPr>
          <t xml:space="preserve">
02問題別調査結果.xlsxファイルの数学シートにある
集計結果より
正答率と無解答率の貴校の欄をコピーして、貼り付ける
</t>
        </r>
      </text>
    </comment>
    <comment ref="F62" authorId="0" shapeId="0" xr:uid="{00000000-0006-0000-0000-000006000000}">
      <text>
        <r>
          <rPr>
            <b/>
            <sz val="9"/>
            <color indexed="81"/>
            <rFont val="MS P ゴシック"/>
            <family val="3"/>
            <charset val="128"/>
          </rPr>
          <t xml:space="preserve">③正答数集計値（生徒数）
</t>
        </r>
        <r>
          <rPr>
            <sz val="9"/>
            <color indexed="81"/>
            <rFont val="MS P ゴシック"/>
            <family val="3"/>
            <charset val="128"/>
          </rPr>
          <t xml:space="preserve">01調査結果概要.xlsxファイルの
数学シートにある
正答数集計値の貴校の欄をコピーして、貼り付ける
</t>
        </r>
      </text>
    </comment>
    <comment ref="D84" authorId="0" shapeId="0" xr:uid="{00000000-0006-0000-0000-000007000000}">
      <text>
        <r>
          <rPr>
            <b/>
            <sz val="9"/>
            <color indexed="81"/>
            <rFont val="MS P ゴシック"/>
            <family val="3"/>
            <charset val="128"/>
          </rPr>
          <t>①平均正答率</t>
        </r>
        <r>
          <rPr>
            <sz val="9"/>
            <color indexed="81"/>
            <rFont val="MS P ゴシック"/>
            <family val="3"/>
            <charset val="128"/>
          </rPr>
          <t xml:space="preserve">
01E3調査結果概況_英語３技能.xlsxファイルにある
IRTスコア集計値の貴校の欄の値を入力する</t>
        </r>
      </text>
    </comment>
    <comment ref="C100" authorId="0" shapeId="0" xr:uid="{00000000-0006-0000-0000-000008000000}">
      <text>
        <r>
          <rPr>
            <b/>
            <sz val="9"/>
            <color indexed="81"/>
            <rFont val="MS P ゴシック"/>
            <family val="3"/>
            <charset val="128"/>
          </rPr>
          <t>②正答率と無解答率</t>
        </r>
        <r>
          <rPr>
            <sz val="9"/>
            <color indexed="81"/>
            <rFont val="MS P ゴシック"/>
            <family val="3"/>
            <charset val="128"/>
          </rPr>
          <t xml:space="preserve">
02E問題別調査結果_英語３技能.xlsxファイルにある集計結果より
正答率と無解答率の貴校の欄をコピーして、貼り付ける</t>
        </r>
      </text>
    </comment>
    <comment ref="F100" authorId="0" shapeId="0" xr:uid="{00000000-0006-0000-0000-000009000000}">
      <text>
        <r>
          <rPr>
            <b/>
            <sz val="9"/>
            <color indexed="81"/>
            <rFont val="MS P ゴシック"/>
            <family val="3"/>
            <charset val="128"/>
          </rPr>
          <t xml:space="preserve">③正答数集計値（生徒数）
</t>
        </r>
        <r>
          <rPr>
            <sz val="9"/>
            <color indexed="81"/>
            <rFont val="MS P ゴシック"/>
            <family val="3"/>
            <charset val="128"/>
          </rPr>
          <t>01E3調査結果概況_英語３技能.xlsxファイルにある
IRTバンド集計値の貴校の欄をコピーして、貼り付ける</t>
        </r>
      </text>
    </comment>
  </commentList>
</comments>
</file>

<file path=xl/sharedStrings.xml><?xml version="1.0" encoding="utf-8"?>
<sst xmlns="http://schemas.openxmlformats.org/spreadsheetml/2006/main" count="1096" uniqueCount="349">
  <si>
    <t>中学校調査</t>
  </si>
  <si>
    <t>問題別調査結果　［数学］</t>
  </si>
  <si>
    <t>集計結果</t>
  </si>
  <si>
    <t>＜学習指導要領の領域の平均正答率の状況＞</t>
  </si>
  <si>
    <t>対象生徒数</t>
  </si>
  <si>
    <t>全国（公立）</t>
  </si>
  <si>
    <t>分類</t>
  </si>
  <si>
    <t>区分</t>
  </si>
  <si>
    <t>対象問題数
（問）</t>
  </si>
  <si>
    <t>平均正答率(％)</t>
  </si>
  <si>
    <t>貴校</t>
  </si>
  <si>
    <t>　全体</t>
  </si>
  <si>
    <t>評価の観点</t>
  </si>
  <si>
    <t>問題形式</t>
  </si>
  <si>
    <t>選択式</t>
  </si>
  <si>
    <t>短答式</t>
  </si>
  <si>
    <t>記述式</t>
  </si>
  <si>
    <t>問題別集計結果</t>
  </si>
  <si>
    <t>問題番号</t>
  </si>
  <si>
    <t>問題の概要</t>
  </si>
  <si>
    <t>出題の趣旨</t>
  </si>
  <si>
    <t>正答率(％)</t>
  </si>
  <si>
    <t>１</t>
  </si>
  <si>
    <t>２</t>
  </si>
  <si>
    <t>３</t>
  </si>
  <si>
    <t>４</t>
  </si>
  <si>
    <t>５</t>
  </si>
  <si>
    <t>６（１）</t>
  </si>
  <si>
    <t>６（２）</t>
  </si>
  <si>
    <t>６（３）</t>
  </si>
  <si>
    <t>７（１）</t>
  </si>
  <si>
    <t>７（２）</t>
  </si>
  <si>
    <t>８（１）</t>
  </si>
  <si>
    <t>８（２）</t>
  </si>
  <si>
    <t>問題別調査結果　［国語］</t>
  </si>
  <si>
    <t>島根県（公立）</t>
  </si>
  <si>
    <t>貴校</t>
    <rPh sb="0" eb="1">
      <t>キ</t>
    </rPh>
    <phoneticPr fontId="7"/>
  </si>
  <si>
    <t>貴校</t>
    <rPh sb="0" eb="2">
      <t>キコウ</t>
    </rPh>
    <phoneticPr fontId="7"/>
  </si>
  <si>
    <t>設問番号</t>
    <rPh sb="0" eb="2">
      <t>セツモン</t>
    </rPh>
    <rPh sb="2" eb="4">
      <t>バンゴウ</t>
    </rPh>
    <phoneticPr fontId="28"/>
  </si>
  <si>
    <t>正答率の差（貴校－全国）</t>
    <rPh sb="0" eb="2">
      <t>セイトウ</t>
    </rPh>
    <rPh sb="2" eb="3">
      <t>リツ</t>
    </rPh>
    <rPh sb="4" eb="5">
      <t>サ</t>
    </rPh>
    <rPh sb="6" eb="8">
      <t>キコウ</t>
    </rPh>
    <rPh sb="9" eb="11">
      <t>ゼンコク</t>
    </rPh>
    <phoneticPr fontId="28"/>
  </si>
  <si>
    <t>無解答率の差（全国－貴校）</t>
    <rPh sb="0" eb="1">
      <t>ム</t>
    </rPh>
    <rPh sb="1" eb="3">
      <t>カイトウ</t>
    </rPh>
    <rPh sb="3" eb="4">
      <t>リツ</t>
    </rPh>
    <rPh sb="5" eb="6">
      <t>サ</t>
    </rPh>
    <rPh sb="7" eb="9">
      <t>ゼンコク</t>
    </rPh>
    <rPh sb="10" eb="12">
      <t>キコウ</t>
    </rPh>
    <phoneticPr fontId="28"/>
  </si>
  <si>
    <t>島根県</t>
    <rPh sb="0" eb="3">
      <t>シマネケン</t>
    </rPh>
    <phoneticPr fontId="28"/>
  </si>
  <si>
    <t>全国</t>
    <rPh sb="0" eb="2">
      <t>ゼンコク</t>
    </rPh>
    <phoneticPr fontId="28"/>
  </si>
  <si>
    <t>貴校</t>
    <rPh sb="0" eb="2">
      <t>キコウ</t>
    </rPh>
    <phoneticPr fontId="28"/>
  </si>
  <si>
    <t>人数</t>
    <rPh sb="0" eb="2">
      <t>ニンズウ</t>
    </rPh>
    <phoneticPr fontId="8"/>
  </si>
  <si>
    <t>割合</t>
    <rPh sb="0" eb="2">
      <t>ワリアイ</t>
    </rPh>
    <phoneticPr fontId="8"/>
  </si>
  <si>
    <t>14問</t>
    <rPh sb="2" eb="3">
      <t>モン</t>
    </rPh>
    <phoneticPr fontId="8"/>
  </si>
  <si>
    <t>12問</t>
    <rPh sb="2" eb="3">
      <t>モン</t>
    </rPh>
    <phoneticPr fontId="8"/>
  </si>
  <si>
    <t>11問</t>
    <rPh sb="2" eb="3">
      <t>モン</t>
    </rPh>
    <phoneticPr fontId="8"/>
  </si>
  <si>
    <t>10問</t>
    <rPh sb="2" eb="3">
      <t>モン</t>
    </rPh>
    <phoneticPr fontId="8"/>
  </si>
  <si>
    <t>9問</t>
    <rPh sb="1" eb="2">
      <t>モン</t>
    </rPh>
    <phoneticPr fontId="8"/>
  </si>
  <si>
    <t>8問</t>
    <rPh sb="1" eb="2">
      <t>モン</t>
    </rPh>
    <phoneticPr fontId="8"/>
  </si>
  <si>
    <t>7問</t>
    <rPh sb="1" eb="2">
      <t>モン</t>
    </rPh>
    <phoneticPr fontId="8"/>
  </si>
  <si>
    <t>6問</t>
    <rPh sb="1" eb="2">
      <t>モン</t>
    </rPh>
    <phoneticPr fontId="8"/>
  </si>
  <si>
    <t>5問</t>
    <rPh sb="1" eb="2">
      <t>モン</t>
    </rPh>
    <phoneticPr fontId="8"/>
  </si>
  <si>
    <t>4問</t>
    <rPh sb="1" eb="2">
      <t>モン</t>
    </rPh>
    <phoneticPr fontId="8"/>
  </si>
  <si>
    <t>3問</t>
    <rPh sb="1" eb="2">
      <t>モン</t>
    </rPh>
    <phoneticPr fontId="8"/>
  </si>
  <si>
    <t>2問</t>
    <rPh sb="1" eb="2">
      <t>モン</t>
    </rPh>
    <phoneticPr fontId="8"/>
  </si>
  <si>
    <t>1問</t>
    <rPh sb="1" eb="2">
      <t>モン</t>
    </rPh>
    <phoneticPr fontId="8"/>
  </si>
  <si>
    <t>0問</t>
    <rPh sb="1" eb="2">
      <t>モン</t>
    </rPh>
    <phoneticPr fontId="8"/>
  </si>
  <si>
    <t>13問</t>
    <rPh sb="2" eb="3">
      <t>モン</t>
    </rPh>
    <phoneticPr fontId="8"/>
  </si>
  <si>
    <t>＜国語＞</t>
    <rPh sb="1" eb="3">
      <t>コクゴ</t>
    </rPh>
    <phoneticPr fontId="28"/>
  </si>
  <si>
    <t>①平均正答率（％）</t>
    <rPh sb="1" eb="3">
      <t>ヘイキン</t>
    </rPh>
    <rPh sb="3" eb="5">
      <t>セイトウ</t>
    </rPh>
    <rPh sb="5" eb="6">
      <t>リツ</t>
    </rPh>
    <phoneticPr fontId="28"/>
  </si>
  <si>
    <t>正答率（％）</t>
    <rPh sb="0" eb="3">
      <t>セイトウリツ</t>
    </rPh>
    <phoneticPr fontId="28"/>
  </si>
  <si>
    <t>＜数学＞</t>
    <rPh sb="1" eb="3">
      <t>スウガク</t>
    </rPh>
    <phoneticPr fontId="28"/>
  </si>
  <si>
    <t>知識及び
技能</t>
    <rPh sb="0" eb="2">
      <t>チシキ</t>
    </rPh>
    <rPh sb="2" eb="3">
      <t>オヨ</t>
    </rPh>
    <rPh sb="5" eb="7">
      <t>ギノウ</t>
    </rPh>
    <phoneticPr fontId="28"/>
  </si>
  <si>
    <t>思考力、判断力、表現力等</t>
  </si>
  <si>
    <t>知識・技能</t>
    <rPh sb="0" eb="2">
      <t>チシキ</t>
    </rPh>
    <rPh sb="3" eb="5">
      <t>ギノウ</t>
    </rPh>
    <phoneticPr fontId="28"/>
  </si>
  <si>
    <t>思考・判断・表現</t>
    <rPh sb="0" eb="2">
      <t>シコウ</t>
    </rPh>
    <rPh sb="3" eb="5">
      <t>ハンダン</t>
    </rPh>
    <rPh sb="6" eb="8">
      <t>ヒョウゲン</t>
    </rPh>
    <phoneticPr fontId="28"/>
  </si>
  <si>
    <t>主体的に学習に取り組む態度</t>
    <rPh sb="0" eb="3">
      <t>シュタイテキ</t>
    </rPh>
    <rPh sb="4" eb="6">
      <t>ガクシュウ</t>
    </rPh>
    <rPh sb="7" eb="8">
      <t>ト</t>
    </rPh>
    <rPh sb="9" eb="10">
      <t>ク</t>
    </rPh>
    <rPh sb="11" eb="13">
      <t>タイド</t>
    </rPh>
    <phoneticPr fontId="28"/>
  </si>
  <si>
    <t>技能</t>
  </si>
  <si>
    <t>評価の観点</t>
    <phoneticPr fontId="28"/>
  </si>
  <si>
    <t>知識及び技能</t>
    <rPh sb="4" eb="6">
      <t>ギノウ</t>
    </rPh>
    <phoneticPr fontId="28"/>
  </si>
  <si>
    <t>(1) 言葉の特徴や使い方に関する事項</t>
  </si>
  <si>
    <t>(2) 情報の扱い方に関する事項</t>
  </si>
  <si>
    <t>(3) 我が国の言語文化に関する事項</t>
  </si>
  <si>
    <t>Ａ　話すこと・聞くこと</t>
  </si>
  <si>
    <t>Ｂ　書くこと</t>
  </si>
  <si>
    <t>Ｃ　読むこと</t>
  </si>
  <si>
    <t>Ａ　数と式</t>
    <rPh sb="4" eb="5">
      <t>シキ</t>
    </rPh>
    <phoneticPr fontId="6"/>
  </si>
  <si>
    <t>Ｂ　図形</t>
  </si>
  <si>
    <t>Ｃ　関数</t>
    <rPh sb="2" eb="4">
      <t>カンスウ</t>
    </rPh>
    <phoneticPr fontId="6"/>
  </si>
  <si>
    <t>Ｄ　データの活用</t>
  </si>
  <si>
    <t>無解答率（％）</t>
    <rPh sb="0" eb="1">
      <t>ム</t>
    </rPh>
    <rPh sb="1" eb="3">
      <t>カイトウ</t>
    </rPh>
    <rPh sb="3" eb="4">
      <t>リツ</t>
    </rPh>
    <phoneticPr fontId="28"/>
  </si>
  <si>
    <t>②正答率（％）と無解答率（％）</t>
    <rPh sb="1" eb="4">
      <t>セイトウリツ</t>
    </rPh>
    <rPh sb="8" eb="9">
      <t>ム</t>
    </rPh>
    <rPh sb="9" eb="11">
      <t>カイトウ</t>
    </rPh>
    <rPh sb="11" eb="12">
      <t>リツ</t>
    </rPh>
    <phoneticPr fontId="28"/>
  </si>
  <si>
    <t>無解答率(％)</t>
    <phoneticPr fontId="28"/>
  </si>
  <si>
    <t>無解答率(％)</t>
    <phoneticPr fontId="7"/>
  </si>
  <si>
    <t>知識・技能</t>
  </si>
  <si>
    <t>思考・判断・表現</t>
  </si>
  <si>
    <t>主体的に学習に取り組む態度</t>
  </si>
  <si>
    <t>○</t>
  </si>
  <si>
    <t>出題の趣旨</t>
    <phoneticPr fontId="28"/>
  </si>
  <si>
    <t>１５問</t>
  </si>
  <si>
    <t>１４問</t>
  </si>
  <si>
    <t>１３問</t>
  </si>
  <si>
    <t>１２問</t>
  </si>
  <si>
    <t>１１問</t>
  </si>
  <si>
    <t>１０問</t>
  </si>
  <si>
    <t>９問</t>
  </si>
  <si>
    <t>８問</t>
  </si>
  <si>
    <t>７問</t>
  </si>
  <si>
    <t>６問</t>
  </si>
  <si>
    <t>５問</t>
  </si>
  <si>
    <t>４問</t>
  </si>
  <si>
    <t>３問</t>
  </si>
  <si>
    <t>２問</t>
  </si>
  <si>
    <t>１問</t>
  </si>
  <si>
    <t>０問</t>
  </si>
  <si>
    <t>学習指導要領
の領域</t>
    <rPh sb="8" eb="10">
      <t>リョウイキ</t>
    </rPh>
    <phoneticPr fontId="28"/>
  </si>
  <si>
    <t>学習指導要領の領域</t>
    <rPh sb="0" eb="2">
      <t>ガクシュウ</t>
    </rPh>
    <rPh sb="2" eb="4">
      <t>シドウ</t>
    </rPh>
    <rPh sb="4" eb="6">
      <t>ヨウリョウ</t>
    </rPh>
    <rPh sb="7" eb="9">
      <t>リョウイキ</t>
    </rPh>
    <phoneticPr fontId="28"/>
  </si>
  <si>
    <t>学習指導要領の内容</t>
    <rPh sb="0" eb="2">
      <t>ガクシュウ</t>
    </rPh>
    <rPh sb="2" eb="4">
      <t>シドウ</t>
    </rPh>
    <rPh sb="4" eb="6">
      <t>ヨウリョウ</t>
    </rPh>
    <rPh sb="7" eb="9">
      <t>ナイヨウ</t>
    </rPh>
    <phoneticPr fontId="28"/>
  </si>
  <si>
    <t>学習指導要領の領域</t>
    <phoneticPr fontId="7"/>
  </si>
  <si>
    <t>学習指導要領の
内容</t>
    <rPh sb="8" eb="10">
      <t>ナイヨウ</t>
    </rPh>
    <phoneticPr fontId="28"/>
  </si>
  <si>
    <t>思考力、
判断力、
表現力等</t>
    <rPh sb="0" eb="3">
      <t>シコウリョク</t>
    </rPh>
    <rPh sb="5" eb="8">
      <t>ハンダンリョク</t>
    </rPh>
    <rPh sb="10" eb="13">
      <t>ヒョウゲンリョク</t>
    </rPh>
    <rPh sb="13" eb="14">
      <t>トウ</t>
    </rPh>
    <phoneticPr fontId="28"/>
  </si>
  <si>
    <t>正答率の差（貴校－全国）のグラフ</t>
    <rPh sb="0" eb="3">
      <t>セイトウリツ</t>
    </rPh>
    <rPh sb="4" eb="5">
      <t>サ</t>
    </rPh>
    <rPh sb="6" eb="8">
      <t>キコウ</t>
    </rPh>
    <rPh sb="9" eb="11">
      <t>ゼンコク</t>
    </rPh>
    <phoneticPr fontId="28"/>
  </si>
  <si>
    <t>無解答率の差（貴校－全国）のグラフ</t>
    <rPh sb="0" eb="4">
      <t>ムカイトウリツ</t>
    </rPh>
    <rPh sb="5" eb="6">
      <t>サ</t>
    </rPh>
    <rPh sb="7" eb="9">
      <t>キコウ</t>
    </rPh>
    <rPh sb="10" eb="12">
      <t>ゼンコク</t>
    </rPh>
    <phoneticPr fontId="28"/>
  </si>
  <si>
    <t>正答者数の分布のグラフ（一番上）</t>
    <rPh sb="0" eb="2">
      <t>セイトウ</t>
    </rPh>
    <rPh sb="2" eb="3">
      <t>シャ</t>
    </rPh>
    <rPh sb="3" eb="4">
      <t>スウ</t>
    </rPh>
    <rPh sb="5" eb="7">
      <t>ブンプ</t>
    </rPh>
    <rPh sb="12" eb="14">
      <t>イチバン</t>
    </rPh>
    <rPh sb="14" eb="15">
      <t>ウエ</t>
    </rPh>
    <phoneticPr fontId="28"/>
  </si>
  <si>
    <t>正答率の差（貴校－全国）のグラフ</t>
    <rPh sb="0" eb="2">
      <t>セイトウ</t>
    </rPh>
    <rPh sb="2" eb="3">
      <t>リツ</t>
    </rPh>
    <rPh sb="4" eb="5">
      <t>サ</t>
    </rPh>
    <rPh sb="6" eb="8">
      <t>キコウ</t>
    </rPh>
    <rPh sb="9" eb="11">
      <t>ゼンコク</t>
    </rPh>
    <phoneticPr fontId="7"/>
  </si>
  <si>
    <t>無解答率の差（貴校－全国）のグラフ</t>
    <rPh sb="0" eb="4">
      <t>ムカイトウリツ</t>
    </rPh>
    <rPh sb="5" eb="6">
      <t>サ</t>
    </rPh>
    <rPh sb="7" eb="9">
      <t>キコウ</t>
    </rPh>
    <rPh sb="10" eb="12">
      <t>ゼンコク</t>
    </rPh>
    <phoneticPr fontId="7"/>
  </si>
  <si>
    <t>正答者数の分布のグラフ（一番上）</t>
    <rPh sb="0" eb="4">
      <t>セイトウシャスウ</t>
    </rPh>
    <rPh sb="5" eb="7">
      <t>ブンプ</t>
    </rPh>
    <rPh sb="12" eb="15">
      <t>イチバンウエ</t>
    </rPh>
    <phoneticPr fontId="7"/>
  </si>
  <si>
    <t>③正答数集計値（生徒数）</t>
    <rPh sb="1" eb="3">
      <t>セイトウ</t>
    </rPh>
    <rPh sb="3" eb="4">
      <t>スウ</t>
    </rPh>
    <rPh sb="4" eb="6">
      <t>シュウケイ</t>
    </rPh>
    <rPh sb="6" eb="7">
      <t>アタイ</t>
    </rPh>
    <rPh sb="8" eb="10">
      <t>セイト</t>
    </rPh>
    <rPh sb="10" eb="11">
      <t>スウ</t>
    </rPh>
    <phoneticPr fontId="28"/>
  </si>
  <si>
    <t>生徒数</t>
    <rPh sb="0" eb="2">
      <t>セイト</t>
    </rPh>
    <rPh sb="2" eb="3">
      <t>スウ</t>
    </rPh>
    <phoneticPr fontId="8"/>
  </si>
  <si>
    <t>＜学習指導要領の内容の平均正答率の状況＞</t>
    <rPh sb="8" eb="10">
      <t>ナイヨウ</t>
    </rPh>
    <phoneticPr fontId="28"/>
  </si>
  <si>
    <t>Ａ 数と式</t>
    <rPh sb="2" eb="3">
      <t>カズ</t>
    </rPh>
    <rPh sb="4" eb="5">
      <t>シキ</t>
    </rPh>
    <phoneticPr fontId="4"/>
  </si>
  <si>
    <t>Ｂ 図形</t>
    <rPh sb="2" eb="4">
      <t>ズケイ</t>
    </rPh>
    <phoneticPr fontId="4"/>
  </si>
  <si>
    <t>Ｃ 関数</t>
    <rPh sb="2" eb="4">
      <t>カンスウ</t>
    </rPh>
    <phoneticPr fontId="4"/>
  </si>
  <si>
    <t>Ｄ データの活用</t>
    <rPh sb="6" eb="8">
      <t>カツヨウ</t>
    </rPh>
    <phoneticPr fontId="4"/>
  </si>
  <si>
    <t>・以下の集計値／グラフは、４月１７日に実施した調査の結果を、生徒を対象として集計した値である。</t>
    <phoneticPr fontId="8"/>
  </si>
  <si>
    <t>③IRTバンド集計値（生徒数）</t>
    <rPh sb="7" eb="9">
      <t>シュウケイ</t>
    </rPh>
    <rPh sb="9" eb="10">
      <t>チ</t>
    </rPh>
    <rPh sb="11" eb="13">
      <t>セイト</t>
    </rPh>
    <rPh sb="13" eb="14">
      <t>スウ</t>
    </rPh>
    <phoneticPr fontId="28"/>
  </si>
  <si>
    <t>学習指導
要領の
内容</t>
    <rPh sb="9" eb="11">
      <t>ナイヨウ</t>
    </rPh>
    <phoneticPr fontId="28"/>
  </si>
  <si>
    <t>知識及び
技能</t>
    <phoneticPr fontId="28"/>
  </si>
  <si>
    <t>思考力、
判断力、
表現力等</t>
    <phoneticPr fontId="28"/>
  </si>
  <si>
    <t>評価の観点</t>
    <rPh sb="0" eb="2">
      <t>ヒョウカ</t>
    </rPh>
    <rPh sb="3" eb="5">
      <t>カンテン</t>
    </rPh>
    <phoneticPr fontId="28"/>
  </si>
  <si>
    <t>問題形式</t>
    <rPh sb="0" eb="2">
      <t>モンダイ</t>
    </rPh>
    <rPh sb="2" eb="4">
      <t>ケイシキ</t>
    </rPh>
    <phoneticPr fontId="28"/>
  </si>
  <si>
    <t>１一</t>
  </si>
  <si>
    <t>１二</t>
  </si>
  <si>
    <t>１三</t>
  </si>
  <si>
    <t/>
  </si>
  <si>
    <t>⑴　言葉の特徴や使い方に関する事項</t>
  </si>
  <si>
    <t>⑵　情報の扱い方に関する事項</t>
  </si>
  <si>
    <t>⑶　我が国の言語文化に関する事項</t>
  </si>
  <si>
    <t>９（３）</t>
  </si>
  <si>
    <t>主体的に学習に取り組む態度</t>
    <rPh sb="4" eb="6">
      <t>ガクシュウ</t>
    </rPh>
    <phoneticPr fontId="44"/>
  </si>
  <si>
    <t>①ＩＲＴスコア集計値</t>
    <rPh sb="7" eb="10">
      <t>シュウケイチ</t>
    </rPh>
    <phoneticPr fontId="28"/>
  </si>
  <si>
    <t>平均IRTスコア</t>
    <rPh sb="0" eb="2">
      <t>ヘイキン</t>
    </rPh>
    <phoneticPr fontId="28"/>
  </si>
  <si>
    <t>標準偏差</t>
    <rPh sb="0" eb="4">
      <t>ヒョウジュンヘンサ</t>
    </rPh>
    <phoneticPr fontId="28"/>
  </si>
  <si>
    <t>パーセンタイル値</t>
    <rPh sb="7" eb="8">
      <t>チ</t>
    </rPh>
    <phoneticPr fontId="28"/>
  </si>
  <si>
    <t>パーセンタイル値</t>
    <rPh sb="7" eb="8">
      <t>アタイ</t>
    </rPh>
    <phoneticPr fontId="28"/>
  </si>
  <si>
    <t>IRTスコア分布グラフ（パーセンタイル値：10%,25%,50%,75%,90%）</t>
    <phoneticPr fontId="28"/>
  </si>
  <si>
    <t>10%</t>
  </si>
  <si>
    <t>10-25%</t>
  </si>
  <si>
    <t>25-50%</t>
  </si>
  <si>
    <t>50-75%</t>
  </si>
  <si>
    <t>75-90%</t>
  </si>
  <si>
    <t>無解答率の差（貴校－全国）</t>
    <rPh sb="0" eb="1">
      <t>ム</t>
    </rPh>
    <rPh sb="1" eb="3">
      <t>カイトウ</t>
    </rPh>
    <rPh sb="3" eb="4">
      <t>リツ</t>
    </rPh>
    <rPh sb="5" eb="6">
      <t>サ</t>
    </rPh>
    <rPh sb="7" eb="9">
      <t>キコウ</t>
    </rPh>
    <rPh sb="10" eb="12">
      <t>ゼンコク</t>
    </rPh>
    <phoneticPr fontId="28"/>
  </si>
  <si>
    <t>令和８年度　全国学力・学習状況調査　貴校データ入力シートへの入力方法</t>
    <rPh sb="0" eb="2">
      <t>レイワ</t>
    </rPh>
    <rPh sb="3" eb="5">
      <t>ネンド</t>
    </rPh>
    <rPh sb="6" eb="8">
      <t>ゼンコク</t>
    </rPh>
    <rPh sb="8" eb="10">
      <t>ガクリョク</t>
    </rPh>
    <rPh sb="11" eb="13">
      <t>ガクシュウ</t>
    </rPh>
    <rPh sb="13" eb="15">
      <t>ジョウキョウ</t>
    </rPh>
    <rPh sb="15" eb="17">
      <t>チョウサ</t>
    </rPh>
    <rPh sb="18" eb="19">
      <t>タカシ</t>
    </rPh>
    <rPh sb="19" eb="20">
      <t>コウ</t>
    </rPh>
    <rPh sb="23" eb="25">
      <t>ニュウリョク</t>
    </rPh>
    <rPh sb="30" eb="32">
      <t>ニュウリョク</t>
    </rPh>
    <rPh sb="32" eb="34">
      <t>ホウホウ</t>
    </rPh>
    <phoneticPr fontId="28"/>
  </si>
  <si>
    <t>令和８年度全国学力・学習状況調査</t>
    <phoneticPr fontId="28"/>
  </si>
  <si>
    <t>「可能の意味」を含んでいるものとして適
切なものを選択する</t>
    <phoneticPr fontId="28"/>
  </si>
  <si>
    <t>助動詞の働きについて理解してい
るかどうかをみる</t>
    <phoneticPr fontId="28"/>
  </si>
  <si>
    <t>「投げられる」を説明したものとして適切
なものを選択する</t>
    <phoneticPr fontId="28"/>
  </si>
  <si>
    <t>単語の類別について理解している
かどうかをみる</t>
    <phoneticPr fontId="28"/>
  </si>
  <si>
    <t>「ら抜き言葉」であるものを選択する</t>
    <phoneticPr fontId="28"/>
  </si>
  <si>
    <t>単語の活用について理解している
かどうかをみる</t>
    <phoneticPr fontId="28"/>
  </si>
  <si>
    <t>２一</t>
    <rPh sb="1" eb="2">
      <t>イチ</t>
    </rPh>
    <phoneticPr fontId="28"/>
  </si>
  <si>
    <t>発言について説明したものとして適切なも
のを選択する</t>
    <phoneticPr fontId="28"/>
  </si>
  <si>
    <t>目的や場面に応じて、集めた材料
を整理し、伝え合う内容を検討す
ることができるかどうかをみる</t>
    <phoneticPr fontId="28"/>
  </si>
  <si>
    <t>２二</t>
    <rPh sb="1" eb="2">
      <t>ニ</t>
    </rPh>
    <phoneticPr fontId="28"/>
  </si>
  <si>
    <t>話合いの中の発言について説明したものと
して適切なものを選択する</t>
    <phoneticPr fontId="28"/>
  </si>
  <si>
    <t>必要に応じて質問しながら話の内
容を捉えることができるかどうか
をみる</t>
    <phoneticPr fontId="28"/>
  </si>
  <si>
    <t>２三</t>
    <rPh sb="1" eb="2">
      <t>サン</t>
    </rPh>
    <phoneticPr fontId="28"/>
  </si>
  <si>
    <t>話合いを受けて整理したタブレット端末の
画面を説明したものとして適切なものを選
択する</t>
    <phoneticPr fontId="28"/>
  </si>
  <si>
    <t>情報と情報との関係の様々な表し
方を理解し使うことができるかど
うかをみる</t>
    <phoneticPr fontId="28"/>
  </si>
  <si>
    <t>２四</t>
    <rPh sb="1" eb="2">
      <t>ヨン</t>
    </rPh>
    <phoneticPr fontId="28"/>
  </si>
  <si>
    <t>話合いを受けてどのような意見を述べる
か、自分の考えを書く</t>
    <phoneticPr fontId="28"/>
  </si>
  <si>
    <t>互いの立場や考えを尊重しながら
話し合い、結論を導くために考え
をまとめることができるかどうか
をみる</t>
    <phoneticPr fontId="28"/>
  </si>
  <si>
    <t>３一</t>
    <rPh sb="1" eb="2">
      <t>イチ</t>
    </rPh>
    <phoneticPr fontId="28"/>
  </si>
  <si>
    <t>文書作成ソフトに表示された意味と用例を
参考にして、漢字を書き、漢字の組合せと
して適切なものを選択する（とる）</t>
    <phoneticPr fontId="28"/>
  </si>
  <si>
    <t>文脈に即して正しく漢字を書き、
語句を文章の中で使うことができ
るかどうかをみる</t>
    <phoneticPr fontId="28"/>
  </si>
  <si>
    <t>３二</t>
    <rPh sb="1" eb="2">
      <t>ニ</t>
    </rPh>
    <phoneticPr fontId="28"/>
  </si>
  <si>
    <t>気持ちがより伝わるように、表現を工夫し
て書く</t>
    <phoneticPr fontId="28"/>
  </si>
  <si>
    <t>表現の効果を考えて描写すること
ができるかどうかをみる</t>
    <phoneticPr fontId="28"/>
  </si>
  <si>
    <t>３三</t>
    <rPh sb="1" eb="2">
      <t>サン</t>
    </rPh>
    <phoneticPr fontId="28"/>
  </si>
  <si>
    <t>文章の展開の意図を説明したものとして適
切なものを選択する</t>
    <phoneticPr fontId="28"/>
  </si>
  <si>
    <t>段落相互の関係を明確にし、文章
の展開を工夫することができるか
どうかをみる</t>
    <phoneticPr fontId="28"/>
  </si>
  <si>
    <t>３四</t>
    <rPh sb="1" eb="2">
      <t>ヨン</t>
    </rPh>
    <phoneticPr fontId="28"/>
  </si>
  <si>
    <t>書いた文章について、交流を基にして、
「この文章のよい点や改善点」と「今後随
筆を書くときに生かしたいこと」を書く</t>
    <phoneticPr fontId="28"/>
  </si>
  <si>
    <t>表現の工夫とその効果について、
読み手からの助言を踏まえ、よい
点や改善点を見いだすことができ
るかどうかをみる</t>
    <phoneticPr fontId="28"/>
  </si>
  <si>
    <t>４一</t>
    <rPh sb="1" eb="2">
      <t>イチ</t>
    </rPh>
    <phoneticPr fontId="28"/>
  </si>
  <si>
    <t>文章全体を三つに分けて整理したものとし
て適切なものを選択する</t>
    <phoneticPr fontId="28"/>
  </si>
  <si>
    <t>文章の中心的な部分と付加的な部
分について叙述を基に捉えること
ができるかどうかをみる</t>
    <phoneticPr fontId="28"/>
  </si>
  <si>
    <t>４二</t>
    <rPh sb="1" eb="2">
      <t>ニ</t>
    </rPh>
    <phoneticPr fontId="28"/>
  </si>
  <si>
    <t>国語辞典を参考にして、「ほうふつとさせ
る」と同じような内容を表す別の表現を文
章中から抜き出す</t>
    <phoneticPr fontId="28"/>
  </si>
  <si>
    <t>語句の辞書的な意味を踏まえ、文
脈上の意味を捉えることができる
かどうかをみる</t>
    <phoneticPr fontId="28"/>
  </si>
  <si>
    <t>４三</t>
    <rPh sb="1" eb="2">
      <t>サン</t>
    </rPh>
    <phoneticPr fontId="28"/>
  </si>
  <si>
    <t>文章中に書かれている、会話の表情を表す
擬音語・擬態語の特徴をまとめたものとし
て適切なものを選択する</t>
    <phoneticPr fontId="28"/>
  </si>
  <si>
    <t>目的に応じて必要な情報に着目し
て要約し、内容を解釈することが
できるかどうかをみる</t>
    <phoneticPr fontId="28"/>
  </si>
  <si>
    <t>４四</t>
    <rPh sb="1" eb="2">
      <t>ヨン</t>
    </rPh>
    <phoneticPr fontId="28"/>
  </si>
  <si>
    <t>二つの例文を比べながら、擬態語「きっぱ
り」が表している具体的な様子と擬態語の
効果を書く</t>
    <phoneticPr fontId="28"/>
  </si>
  <si>
    <t>文章を読んで理解したことに基づ
いて、自分の考えを確かなものに
することができるかどうかをみる</t>
    <phoneticPr fontId="28"/>
  </si>
  <si>
    <t>令和８年度全国学力・学習状況調査</t>
    <phoneticPr fontId="7"/>
  </si>
  <si>
    <t>２月３日のＡ市の最高気温が最低気温より何℃高くなったかを書く</t>
    <phoneticPr fontId="7"/>
  </si>
  <si>
    <t>具体的な場面において、正の数と負の数を用いて変化や状況を表すことができるかどうかをみる</t>
    <phoneticPr fontId="7"/>
  </si>
  <si>
    <t>７x＋９－５x＋７x²＋２x から、７x の同類項をすべて書く</t>
    <phoneticPr fontId="7"/>
  </si>
  <si>
    <t>同類項の意味を理解しているかどうかをみる</t>
    <phoneticPr fontId="7"/>
  </si>
  <si>
    <t>四角形ＰＱＲＳにおいて、ＰＳ∥ＱＲを示すための根拠となる二つの角を書く</t>
    <phoneticPr fontId="7"/>
  </si>
  <si>
    <t>２直線が平行になるための条件を理解しているかどうかをみる</t>
    <phoneticPr fontId="7"/>
  </si>
  <si>
    <t>反比例の表において、x の値が－３のときの y の値を求める</t>
    <phoneticPr fontId="7"/>
  </si>
  <si>
    <t>反比例の関係を表す表の特徴を捉えて、x の値に対応する y の値を求めることができるかどうかをみる</t>
    <phoneticPr fontId="7"/>
  </si>
  <si>
    <t>大小二つのさいころを同時に投げるとき、大きいさいころの目が６で小さいさいころの目が１である確率を求める</t>
    <phoneticPr fontId="7"/>
  </si>
  <si>
    <t>起こり得る場合を樹形図や二次元の表を利用するなどして整理し、確率を求めることができるかどうかをみる</t>
    <phoneticPr fontId="7"/>
  </si>
  <si>
    <t>選んだ２数が３と６のときについて、陸斗さんの予想が成り立つことを示す式を書く</t>
    <phoneticPr fontId="7"/>
  </si>
  <si>
    <t>問題場面における考察の対象を明確に捉えているかどうかをみる</t>
    <phoneticPr fontId="7"/>
  </si>
  <si>
    <t>陸斗さんの予想がいつでも成り立つことを説明するための方針を完成するために、当てはまるものを選ぶ</t>
    <phoneticPr fontId="7"/>
  </si>
  <si>
    <t>事柄が成り立つ理由を文字を使って説明するための方針を立てることができるかどうかをみる</t>
    <phoneticPr fontId="7"/>
  </si>
  <si>
    <t>手順にしたがってできたＡとＢについて、Ａ－Ｂの値がどんな数になるかを、選んだ２数の差に着目して説明する</t>
    <phoneticPr fontId="7"/>
  </si>
  <si>
    <t>統合的・発展的に考え、事柄の特徴を数学的な表現を用いて説明することができるかどうかをみる</t>
    <phoneticPr fontId="7"/>
  </si>
  <si>
    <t>動画の時間とデータ量の関係を表すグラフにおいて、点Ｃの座標を書く</t>
    <phoneticPr fontId="7"/>
  </si>
  <si>
    <t>与えられた表やグラフから、必要な情報を適切に読み取ることができるかどうかをみる</t>
    <phoneticPr fontId="7"/>
  </si>
  <si>
    <t>データ量が１０００ＭＢになるときの動画の時間がおよそ何秒になるかを求める方法を説明する</t>
    <phoneticPr fontId="7"/>
  </si>
  <si>
    <t>数学的に表現したことを事象に即して解釈し、問題解決の方法を数学的に説明することができるかどうかをみる</t>
    <phoneticPr fontId="7"/>
  </si>
  <si>
    <t>∠ＡＯＢの大きさが a°のとき、∠ＰＯＢの大きさを a を用いた式で書く</t>
    <phoneticPr fontId="7"/>
  </si>
  <si>
    <t>具体的な事象において、考察の対象となる角を的確に捉えることができるかどうかをみる</t>
    <phoneticPr fontId="7"/>
  </si>
  <si>
    <t>図１において、ＡB＝ＡP、ＯＢ＝ＯＰならば∠ＡＯＢ＝∠ＡＯＰであることを、三角形の合同を基にして証明する</t>
    <phoneticPr fontId="7"/>
  </si>
  <si>
    <t>筋道を立てて考え、証明することができるかどうかをみる</t>
    <phoneticPr fontId="7"/>
  </si>
  <si>
    <t>８（３）</t>
  </si>
  <si>
    <t>８（３）</t>
    <phoneticPr fontId="7"/>
  </si>
  <si>
    <t>９（２）</t>
    <phoneticPr fontId="7"/>
  </si>
  <si>
    <t>図２において、証明する事柄における仮定となる辺や角の関係を選ぶ</t>
    <phoneticPr fontId="7"/>
  </si>
  <si>
    <t>具体的な事象を基に、証明する事柄の仮定を見いだすことができるかどうかをみる</t>
    <phoneticPr fontId="7"/>
  </si>
  <si>
    <t>９（１）</t>
    <phoneticPr fontId="7"/>
  </si>
  <si>
    <t>全校生徒の睡眠時間の度数分布表において、最小の階級から６時間以上７時間未満の階級までの累積度数を求める</t>
    <phoneticPr fontId="7"/>
  </si>
  <si>
    <t>累積度数の意味を理解しているかどうかをみる</t>
    <phoneticPr fontId="7"/>
  </si>
  <si>
    <t>学年別の睡眠時間について、学年別睡眠時間の箱ひげ図から読み取れることとして正しいものを選ぶ</t>
    <phoneticPr fontId="7"/>
  </si>
  <si>
    <t>箱ひげ図と四分位数の対応について理解しているかどうかをみる</t>
    <phoneticPr fontId="7"/>
  </si>
  <si>
    <t>「就寝時刻が２３時より前の生徒と比べて、２３時以降の生徒の方が睡眠時間が短い傾向にある」と主張できる理由を、悠真さんが調べたことの二つの度数分布多角形の形と位置を比較して説明する</t>
    <phoneticPr fontId="7"/>
  </si>
  <si>
    <t>データの傾向を的確に捉え、判断の理由を度数分布多角形の特徴を基に説明することができるかどうかをみる</t>
    <phoneticPr fontId="7"/>
  </si>
  <si>
    <t>１6問</t>
    <phoneticPr fontId="7"/>
  </si>
  <si>
    <t>０問</t>
    <phoneticPr fontId="28"/>
  </si>
  <si>
    <t>１問</t>
    <phoneticPr fontId="28"/>
  </si>
  <si>
    <t>２問</t>
    <phoneticPr fontId="28"/>
  </si>
  <si>
    <t>３問</t>
    <phoneticPr fontId="28"/>
  </si>
  <si>
    <t>４問</t>
    <phoneticPr fontId="28"/>
  </si>
  <si>
    <t>５問</t>
    <phoneticPr fontId="28"/>
  </si>
  <si>
    <t>６問</t>
    <phoneticPr fontId="28"/>
  </si>
  <si>
    <t>７問</t>
    <phoneticPr fontId="28"/>
  </si>
  <si>
    <t>８問</t>
    <phoneticPr fontId="28"/>
  </si>
  <si>
    <t>９問</t>
    <phoneticPr fontId="28"/>
  </si>
  <si>
    <t>１０問</t>
    <phoneticPr fontId="28"/>
  </si>
  <si>
    <t>１１問</t>
    <phoneticPr fontId="28"/>
  </si>
  <si>
    <t>１２問</t>
    <phoneticPr fontId="28"/>
  </si>
  <si>
    <t>１３問</t>
    <phoneticPr fontId="28"/>
  </si>
  <si>
    <t>１４問</t>
    <phoneticPr fontId="28"/>
  </si>
  <si>
    <t>１５問</t>
    <phoneticPr fontId="28"/>
  </si>
  <si>
    <t>９（１）</t>
    <phoneticPr fontId="28"/>
  </si>
  <si>
    <t>９（２）</t>
    <phoneticPr fontId="28"/>
  </si>
  <si>
    <t>９（３）</t>
    <phoneticPr fontId="28"/>
  </si>
  <si>
    <t>１問</t>
    <rPh sb="1" eb="2">
      <t>モン</t>
    </rPh>
    <phoneticPr fontId="28"/>
  </si>
  <si>
    <t>１６問</t>
    <phoneticPr fontId="28"/>
  </si>
  <si>
    <t>15問</t>
    <rPh sb="2" eb="3">
      <t>モン</t>
    </rPh>
    <phoneticPr fontId="28"/>
  </si>
  <si>
    <t>15問</t>
    <rPh sb="2" eb="3">
      <t>モン</t>
    </rPh>
    <phoneticPr fontId="8"/>
  </si>
  <si>
    <t>１問</t>
    <phoneticPr fontId="7"/>
  </si>
  <si>
    <t>２問</t>
    <phoneticPr fontId="7"/>
  </si>
  <si>
    <t>３問</t>
    <phoneticPr fontId="7"/>
  </si>
  <si>
    <t>４問</t>
    <phoneticPr fontId="7"/>
  </si>
  <si>
    <t>５問</t>
    <phoneticPr fontId="7"/>
  </si>
  <si>
    <t>６問</t>
    <phoneticPr fontId="7"/>
  </si>
  <si>
    <t>７問</t>
    <phoneticPr fontId="7"/>
  </si>
  <si>
    <t>８問</t>
    <phoneticPr fontId="7"/>
  </si>
  <si>
    <t>９問</t>
    <phoneticPr fontId="7"/>
  </si>
  <si>
    <t>１０問</t>
    <phoneticPr fontId="7"/>
  </si>
  <si>
    <t>１１問</t>
    <phoneticPr fontId="7"/>
  </si>
  <si>
    <t>１２問</t>
    <phoneticPr fontId="7"/>
  </si>
  <si>
    <t>１３問</t>
    <phoneticPr fontId="7"/>
  </si>
  <si>
    <t>１４問</t>
    <phoneticPr fontId="7"/>
  </si>
  <si>
    <t>１５問</t>
    <phoneticPr fontId="7"/>
  </si>
  <si>
    <t>１６問</t>
    <phoneticPr fontId="7"/>
  </si>
  <si>
    <t>・以下の集計値／グラフは、４月２３日に実施した調査の結果を、生徒を対象として集計した値である。</t>
    <phoneticPr fontId="8"/>
  </si>
  <si>
    <t>１(１)_x000D_
ア(ウ)</t>
  </si>
  <si>
    <t>２(１)
ア(ア)</t>
  </si>
  <si>
    <t>１(１)
ア(イ)</t>
  </si>
  <si>
    <t>２(２)
ア(イ)</t>
  </si>
  <si>
    <t>２(１)
ア(エ)</t>
  </si>
  <si>
    <t>２(１)
ア(ウ)</t>
  </si>
  <si>
    <t>２(１)
イ(イ)</t>
  </si>
  <si>
    <t>１(１)
ア(ウ)</t>
  </si>
  <si>
    <t>１(１)
イ(イ)</t>
  </si>
  <si>
    <t>１(１)
ア(ア)</t>
  </si>
  <si>
    <t>２(２)
イ(イ)</t>
  </si>
  <si>
    <t>１(１)
イ(ア)</t>
  </si>
  <si>
    <t>２
オ</t>
  </si>
  <si>
    <t>１
エ</t>
  </si>
  <si>
    <t>２
イ</t>
  </si>
  <si>
    <t>２
ウエ</t>
  </si>
  <si>
    <t>１
ウ</t>
  </si>
  <si>
    <t>１
ア</t>
  </si>
  <si>
    <t>２
ウ</t>
  </si>
  <si>
    <t>１
オ</t>
  </si>
  <si>
    <t>・以下の集計値／グラフは、４月２０日から４月２４日に実施した調査の結果を、生徒を対象として集計した値である。</t>
  </si>
  <si>
    <t>６</t>
  </si>
  <si>
    <t>７</t>
  </si>
  <si>
    <t>８</t>
  </si>
  <si>
    <t>９</t>
  </si>
  <si>
    <t>１０（１）</t>
  </si>
  <si>
    <t>１０（２）</t>
  </si>
  <si>
    <t>１１①</t>
  </si>
  <si>
    <t>１１②</t>
  </si>
  <si>
    <t>１２</t>
  </si>
  <si>
    <t>１３</t>
  </si>
  <si>
    <t>１４</t>
  </si>
  <si>
    <t>注文の場面での店員と客の会話を聞き、客が注文したものを選択する</t>
    <phoneticPr fontId="28"/>
  </si>
  <si>
    <t>音声や語彙、表現、文法、言語の働きなどの知識を、聞くことによる実際のコミュニケーションにおいて活用できる技能を身に付けているかどうかをみる</t>
    <phoneticPr fontId="28"/>
  </si>
  <si>
    <t>ショッピングセンターでのアナウンスを聞き、行くべき階を選択する</t>
    <phoneticPr fontId="28"/>
  </si>
  <si>
    <t>日常的な話題について、目的に応じて、必要な情報を聞き取ることができるかどうかをみる</t>
    <phoneticPr fontId="28"/>
  </si>
  <si>
    <t>学校見学についての説明を聞き、行くべき場所を選択する</t>
    <phoneticPr fontId="28"/>
  </si>
  <si>
    <t>日常的な話題について、自分の置かれた状況などから判断して、必要な情報を聞き取ることができるかどうかをみる</t>
    <phoneticPr fontId="28"/>
  </si>
  <si>
    <t>職場体験についての発表を聞き、その後に示される3枚の絵を体験した順になるように選択する</t>
    <phoneticPr fontId="28"/>
  </si>
  <si>
    <t>日常的な話題について、話を聞き、概要を捉えることができるかどうかをみる</t>
    <phoneticPr fontId="28"/>
  </si>
  <si>
    <t>住みやすいまちづくりについての発表を聞き、話し手が最も伝えたいことを選択する</t>
    <phoneticPr fontId="28"/>
  </si>
  <si>
    <t>社会的な話題について、話を聞き、要点を捉えることができるかどうかをみる</t>
    <phoneticPr fontId="28"/>
  </si>
  <si>
    <t>文章を読み、グラフの空所に入る学校行事を選択する</t>
    <phoneticPr fontId="28"/>
  </si>
  <si>
    <t>音声や語彙、表現、文法、言語の働きなどの知識を、読むことによる実際のコミュニケーションにおいて活用できる技能を身に付けているかどうかをみる</t>
    <phoneticPr fontId="28"/>
  </si>
  <si>
    <t>誕生日パーティーに関するメールを読み、最も適切な時刻を選択する</t>
    <phoneticPr fontId="28"/>
  </si>
  <si>
    <t>日常的な話題について、目的に応じて、必要な情報を読み取ることができるかどうかをみる</t>
    <phoneticPr fontId="28"/>
  </si>
  <si>
    <t>友達からのメッセージを読み、相手が示した条件に合うウェブサイトを選択する</t>
    <phoneticPr fontId="28"/>
  </si>
  <si>
    <t>日常的な話題について、自分の置かれた状況などから判断して、必要な情報を読み取ることができるかどうかをみる</t>
    <phoneticPr fontId="28"/>
  </si>
  <si>
    <t>物語を読み、物語全体を通した登場人物の気持ちの変化を表したものを選択する</t>
    <phoneticPr fontId="28"/>
  </si>
  <si>
    <t>日常的な話題について、短い文章を読み、概要を捉えることができるかどうかをみる</t>
    <phoneticPr fontId="28"/>
  </si>
  <si>
    <t>インターネットの使用に関する文章を読み、書き手が最も伝えたいことを選択する</t>
    <phoneticPr fontId="28"/>
  </si>
  <si>
    <t>社会的な話題について、短い文章を読み、要点を捉え、考えとその理由を書くことができるかどうかをみる</t>
    <phoneticPr fontId="28"/>
  </si>
  <si>
    <t>インターネットの使用に関して読んだことについて、考えとその理由を書く</t>
    <phoneticPr fontId="28"/>
  </si>
  <si>
    <t>与えられた情報に基づいて、留学生の昨日の出来事を説明する英文を書く</t>
    <phoneticPr fontId="28"/>
  </si>
  <si>
    <t>音声や語彙、表現、文法、言語の働きなどの知識を、書くことによる実際のコミュニケーションにおいて活用できる技能を身に付けているかどうかをみる</t>
    <phoneticPr fontId="28"/>
  </si>
  <si>
    <t>中学生になってからの思い出を1つ取り上げ、そこで体験したことと感想を書く</t>
    <phoneticPr fontId="28"/>
  </si>
  <si>
    <t>日常的な話題について、事実や自分の考え、気持ちなどを整理し、まとまりのある文章を書くことができるかどうかをみる</t>
    <phoneticPr fontId="28"/>
  </si>
  <si>
    <t>留学生との交流会で一緒にしたいことを１つ取り上げ、その理由を書く</t>
    <phoneticPr fontId="28"/>
  </si>
  <si>
    <t>学校で普段行うことを1つ取り上げ、それについての説明を書く</t>
    <phoneticPr fontId="28"/>
  </si>
  <si>
    <t>⑴　聞くこと</t>
  </si>
  <si>
    <t>⑵　読むこと</t>
    <rPh sb="2" eb="3">
      <t>ヨ</t>
    </rPh>
    <phoneticPr fontId="54"/>
  </si>
  <si>
    <t>⑶　話すこと［やり取り］</t>
    <rPh sb="2" eb="3">
      <t>ハナ</t>
    </rPh>
    <rPh sb="9" eb="10">
      <t>ト</t>
    </rPh>
    <phoneticPr fontId="54"/>
  </si>
  <si>
    <t>⑷　話すこと［発表］</t>
    <rPh sb="2" eb="3">
      <t>ハナ</t>
    </rPh>
    <rPh sb="7" eb="9">
      <t>ハッピョウ</t>
    </rPh>
    <phoneticPr fontId="54"/>
  </si>
  <si>
    <t>⑸　書くこと</t>
  </si>
  <si>
    <t>○
※</t>
  </si>
  <si>
    <t>ア</t>
  </si>
  <si>
    <t>イ</t>
  </si>
  <si>
    <t>ウ</t>
  </si>
  <si>
    <t>公開問題別調査結果　［英語］</t>
    <rPh sb="0" eb="2">
      <t>コウカイ</t>
    </rPh>
    <rPh sb="11" eb="13">
      <t>エイゴ</t>
    </rPh>
    <phoneticPr fontId="28"/>
  </si>
  <si>
    <t>＜英語＞</t>
    <rPh sb="1" eb="3">
      <t>エイゴ</t>
    </rPh>
    <phoneticPr fontId="28"/>
  </si>
  <si>
    <t>IRTバンド分布のグラフ（一番上）</t>
    <rPh sb="6" eb="8">
      <t>ブンプ</t>
    </rPh>
    <rPh sb="13" eb="16">
      <t>イチバンウエ</t>
    </rPh>
    <phoneticPr fontId="7"/>
  </si>
  <si>
    <t>国語、数学、英語の①～③の項目について、ピンク色のセルにデータのコピーまたは入力をしてください。</t>
    <rPh sb="0" eb="2">
      <t>コクゴ</t>
    </rPh>
    <rPh sb="3" eb="5">
      <t>スウガク</t>
    </rPh>
    <rPh sb="6" eb="8">
      <t>エイゴ</t>
    </rPh>
    <rPh sb="12" eb="14">
      <t>コウモク</t>
    </rPh>
    <rPh sb="22" eb="23">
      <t>イロ</t>
    </rPh>
    <rPh sb="37" eb="39">
      <t>ニュウリョク</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</si>
</sst>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176" formatCode="#,##0_ "/>
    <numFmt numFmtId="177" formatCode="0.0_ "/>
    <numFmt numFmtId="178" formatCode="0.0%"/>
    <numFmt numFmtId="179" formatCode="0.0"/>
    <numFmt numFmtId="180" formatCode="0.0_);[Red]\(0.0\)"/>
    <numFmt numFmtId="181" formatCode="0_);[Red]\(0\)"/>
    <numFmt numFmtId="182" formatCode="0.0_ ;[Red]\-0.0\ "/>
    <numFmt numFmtId="183" formatCode="0_ "/>
    <numFmt numFmtId="184" formatCode="#,##0.0_ "/>
    <numFmt numFmtId="185" formatCode="#,##0;\-#,##0;&quot;-&quot;"/>
    <numFmt numFmtId="186" formatCode="000"/>
    <numFmt numFmtId="187" formatCode="&quot;$&quot;#,##0_);[Red]\(&quot;$&quot;#,##0\)"/>
    <numFmt numFmtId="188" formatCode="&quot;$&quot;#,##0.00_);[Red]\(&quot;$&quot;#,##0.00\)"/>
  </numFmts>
  <fonts count="99">
    <font>
      <sz val="11"/>
      <name val="ＭＳ Ｐゴシック"/>
      <family val="3"/>
    </font>
    <font>
      <sz val="11"/>
      <color theme="1"/>
      <name val="游ゴシック"/>
      <family val="2"/>
      <charset val="128"/>
      <scheme val="minor"/>
    </font>
    <font>
      <sz val="11"/>
      <color theme="1"/>
      <name val="游ゴシック"/>
      <family val="2"/>
      <charset val="128"/>
      <scheme val="minor"/>
    </font>
    <font>
      <sz val="11"/>
      <name val="ＭＳ Ｐゴシック"/>
      <family val="3"/>
    </font>
    <font>
      <sz val="11"/>
      <color theme="1"/>
      <name val="游ゴシック"/>
      <family val="2"/>
      <scheme val="minor"/>
    </font>
    <font>
      <sz val="11"/>
      <color theme="1"/>
      <name val="游ゴシック"/>
      <family val="2"/>
      <scheme val="minor"/>
    </font>
    <font>
      <sz val="11"/>
      <name val="ＭＳ Ｐゴシック"/>
      <family val="3"/>
    </font>
    <font>
      <b/>
      <sz val="12"/>
      <color indexed="9"/>
      <name val="ＭＳ ゴシック"/>
      <family val="3"/>
    </font>
    <font>
      <b/>
      <sz val="18"/>
      <color indexed="9"/>
      <name val="ＭＳ ゴシック"/>
      <family val="3"/>
    </font>
    <font>
      <b/>
      <sz val="14"/>
      <color indexed="9"/>
      <name val="ＭＳ ゴシック"/>
      <family val="3"/>
    </font>
    <font>
      <sz val="14"/>
      <name val="ＭＳ ゴシック"/>
      <family val="3"/>
    </font>
    <font>
      <b/>
      <sz val="14"/>
      <name val="ＭＳ ゴシック"/>
      <family val="3"/>
    </font>
    <font>
      <b/>
      <sz val="14"/>
      <color rgb="FF000000"/>
      <name val="ＭＳ ゴシック"/>
      <family val="3"/>
    </font>
    <font>
      <sz val="11"/>
      <name val="ＭＳ ゴシック"/>
      <family val="3"/>
    </font>
    <font>
      <sz val="14"/>
      <name val="ＭＳ 明朝"/>
      <family val="1"/>
    </font>
    <font>
      <sz val="13"/>
      <name val="ＭＳ 明朝"/>
      <family val="1"/>
    </font>
    <font>
      <b/>
      <sz val="16"/>
      <color indexed="9"/>
      <name val="ＭＳ Ｐゴシック"/>
      <family val="3"/>
    </font>
    <font>
      <b/>
      <sz val="14"/>
      <color indexed="9"/>
      <name val="ＭＳ Ｐゴシック"/>
      <family val="3"/>
    </font>
    <font>
      <sz val="11"/>
      <color theme="1"/>
      <name val="ＭＳ ゴシック"/>
      <family val="3"/>
    </font>
    <font>
      <sz val="12"/>
      <name val="ＭＳ 明朝"/>
      <family val="1"/>
    </font>
    <font>
      <sz val="11"/>
      <color indexed="8"/>
      <name val="ＭＳ ゴシック"/>
      <family val="3"/>
    </font>
    <font>
      <sz val="11"/>
      <color indexed="10"/>
      <name val="ＭＳ ゴシック"/>
      <family val="3"/>
    </font>
    <font>
      <sz val="10"/>
      <name val="ＭＳ ゴシック"/>
      <family val="3"/>
    </font>
    <font>
      <b/>
      <sz val="14"/>
      <color indexed="8"/>
      <name val="ＭＳ ゴシック"/>
      <family val="3"/>
    </font>
    <font>
      <sz val="8"/>
      <name val="ＭＳ ゴシック"/>
      <family val="3"/>
    </font>
    <font>
      <sz val="11"/>
      <color theme="1"/>
      <name val="游ゴシック"/>
      <family val="3"/>
      <scheme val="minor"/>
    </font>
    <font>
      <sz val="10"/>
      <name val="ＭＳ Ｐ明朝"/>
      <family val="1"/>
    </font>
    <font>
      <sz val="11"/>
      <name val="ＭＳ Ｐゴシック"/>
      <family val="3"/>
      <charset val="128"/>
    </font>
    <font>
      <sz val="6"/>
      <name val="ＭＳ Ｐゴシック"/>
      <family val="3"/>
      <charset val="128"/>
    </font>
    <font>
      <b/>
      <sz val="16"/>
      <name val="ＭＳ Ｐゴシック"/>
      <family val="3"/>
      <charset val="128"/>
    </font>
    <font>
      <b/>
      <sz val="11"/>
      <name val="ＭＳ Ｐゴシック"/>
      <family val="3"/>
      <charset val="128"/>
    </font>
    <font>
      <sz val="10"/>
      <name val="ＭＳ ゴシック"/>
      <family val="3"/>
      <charset val="128"/>
    </font>
    <font>
      <sz val="9"/>
      <color indexed="81"/>
      <name val="MS P ゴシック"/>
      <family val="3"/>
      <charset val="128"/>
    </font>
    <font>
      <b/>
      <sz val="9"/>
      <color indexed="81"/>
      <name val="MS P ゴシック"/>
      <family val="3"/>
      <charset val="128"/>
    </font>
    <font>
      <sz val="11"/>
      <color theme="0" tint="-0.34998626667073579"/>
      <name val="ＭＳ Ｐゴシック"/>
      <family val="3"/>
    </font>
    <font>
      <sz val="11"/>
      <color theme="0" tint="-0.34998626667073579"/>
      <name val="ＭＳ Ｐゴシック"/>
      <family val="3"/>
      <charset val="128"/>
    </font>
    <font>
      <sz val="10"/>
      <name val="ＭＳ Ｐゴシック"/>
      <family val="3"/>
      <charset val="128"/>
    </font>
    <font>
      <sz val="11"/>
      <name val="ＭＳ ゴシック"/>
      <family val="3"/>
      <charset val="128"/>
    </font>
    <font>
      <sz val="11"/>
      <color theme="1"/>
      <name val="ＭＳ ゴシック"/>
      <family val="3"/>
      <charset val="128"/>
    </font>
    <font>
      <sz val="8"/>
      <name val="ＭＳ Ｐゴシック"/>
      <family val="3"/>
      <charset val="128"/>
    </font>
    <font>
      <sz val="10"/>
      <color rgb="FFFF0000"/>
      <name val="UD デジタル 教科書体 N-R"/>
      <family val="1"/>
      <charset val="128"/>
    </font>
    <font>
      <sz val="10"/>
      <name val="UD デジタル 教科書体 N-R"/>
      <family val="1"/>
      <charset val="128"/>
    </font>
    <font>
      <sz val="10"/>
      <name val="UD デジタル 教科書体 NP-R"/>
      <family val="1"/>
      <charset val="128"/>
    </font>
    <font>
      <b/>
      <sz val="11"/>
      <color theme="0"/>
      <name val="ＭＳ Ｐゴシック"/>
      <family val="3"/>
      <charset val="128"/>
    </font>
    <font>
      <sz val="10"/>
      <color rgb="FF9C5700"/>
      <name val="UD デジタル 教科書体 N-R"/>
      <family val="2"/>
      <charset val="128"/>
    </font>
    <font>
      <sz val="11"/>
      <color indexed="8"/>
      <name val="ＭＳ ゴシック"/>
      <family val="3"/>
      <charset val="128"/>
    </font>
    <font>
      <sz val="14"/>
      <name val="ＭＳ 明朝"/>
      <family val="1"/>
      <charset val="128"/>
    </font>
    <font>
      <i/>
      <u/>
      <sz val="14"/>
      <name val="ＭＳ 明朝"/>
      <family val="1"/>
      <charset val="128"/>
    </font>
    <font>
      <b/>
      <sz val="14"/>
      <name val="ＭＳ 明朝"/>
      <family val="1"/>
    </font>
    <font>
      <sz val="16"/>
      <name val="ＭＳ ゴシック"/>
      <family val="3"/>
    </font>
    <font>
      <sz val="16"/>
      <name val="ＭＳ 明朝"/>
      <family val="1"/>
    </font>
    <font>
      <sz val="14"/>
      <name val="ＭＳ ゴシック"/>
      <family val="3"/>
      <charset val="128"/>
    </font>
    <font>
      <b/>
      <sz val="16"/>
      <name val="ＭＳ 明朝"/>
      <family val="1"/>
    </font>
    <font>
      <b/>
      <sz val="16"/>
      <name val="ＭＳ 明朝"/>
      <family val="1"/>
      <charset val="128"/>
    </font>
    <font>
      <sz val="13"/>
      <name val="ＭＳ 明朝"/>
      <family val="1"/>
      <charset val="128"/>
    </font>
    <font>
      <sz val="6"/>
      <name val="ＭＳ ゴシック"/>
      <family val="3"/>
      <charset val="128"/>
    </font>
    <font>
      <sz val="12"/>
      <name val="ＭＳ ゴシック"/>
      <family val="3"/>
      <charset val="128"/>
    </font>
    <font>
      <sz val="10"/>
      <name val="ＭＳ Ｐゴシック"/>
      <family val="3"/>
    </font>
    <font>
      <b/>
      <sz val="11"/>
      <color theme="1"/>
      <name val="游ゴシック"/>
      <family val="3"/>
      <scheme val="minor"/>
    </font>
    <font>
      <sz val="11"/>
      <color rgb="FFFF0000"/>
      <name val="游ゴシック"/>
      <family val="3"/>
      <scheme val="minor"/>
    </font>
    <font>
      <sz val="11"/>
      <color indexed="8"/>
      <name val="ＭＳ Ｐゴシック"/>
      <family val="3"/>
    </font>
    <font>
      <sz val="10"/>
      <color indexed="8"/>
      <name val="Arial"/>
      <family val="2"/>
    </font>
    <font>
      <b/>
      <sz val="12"/>
      <name val="Arial"/>
      <family val="2"/>
    </font>
    <font>
      <sz val="10"/>
      <name val="Arial"/>
      <family val="2"/>
    </font>
    <font>
      <sz val="11"/>
      <color indexed="9"/>
      <name val="ＭＳ Ｐゴシック"/>
      <family val="3"/>
    </font>
    <font>
      <b/>
      <sz val="18"/>
      <color indexed="56"/>
      <name val="ＭＳ Ｐゴシック"/>
      <family val="3"/>
    </font>
    <font>
      <b/>
      <sz val="11"/>
      <color indexed="9"/>
      <name val="ＭＳ Ｐゴシック"/>
      <family val="3"/>
    </font>
    <font>
      <sz val="11"/>
      <color indexed="60"/>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sz val="11"/>
      <color theme="0"/>
      <name val="游ゴシック"/>
      <family val="3"/>
      <scheme val="minor"/>
    </font>
    <font>
      <b/>
      <sz val="18"/>
      <color theme="3"/>
      <name val="游ゴシック Light"/>
      <family val="3"/>
      <scheme val="major"/>
    </font>
    <font>
      <b/>
      <sz val="11"/>
      <color theme="0"/>
      <name val="游ゴシック"/>
      <family val="3"/>
      <scheme val="minor"/>
    </font>
    <font>
      <sz val="11"/>
      <color rgb="FF9C6500"/>
      <name val="游ゴシック"/>
      <family val="3"/>
      <scheme val="minor"/>
    </font>
    <font>
      <sz val="11"/>
      <color rgb="FFFA7D00"/>
      <name val="游ゴシック"/>
      <family val="3"/>
      <scheme val="minor"/>
    </font>
    <font>
      <sz val="11"/>
      <color rgb="FF9C0006"/>
      <name val="游ゴシック"/>
      <family val="3"/>
      <scheme val="minor"/>
    </font>
    <font>
      <b/>
      <sz val="11"/>
      <color rgb="FFFA7D00"/>
      <name val="游ゴシック"/>
      <family val="3"/>
      <scheme val="minor"/>
    </font>
    <font>
      <b/>
      <sz val="15"/>
      <color theme="3"/>
      <name val="游ゴシック"/>
      <family val="3"/>
      <scheme val="minor"/>
    </font>
    <font>
      <b/>
      <sz val="13"/>
      <color theme="3"/>
      <name val="游ゴシック"/>
      <family val="3"/>
      <scheme val="minor"/>
    </font>
    <font>
      <b/>
      <sz val="11"/>
      <color theme="3"/>
      <name val="游ゴシック"/>
      <family val="3"/>
      <scheme val="minor"/>
    </font>
    <font>
      <b/>
      <sz val="11"/>
      <color rgb="FF3F3F3F"/>
      <name val="游ゴシック"/>
      <family val="3"/>
      <scheme val="minor"/>
    </font>
    <font>
      <i/>
      <sz val="11"/>
      <color rgb="FF7F7F7F"/>
      <name val="游ゴシック"/>
      <family val="3"/>
      <scheme val="minor"/>
    </font>
    <font>
      <sz val="11"/>
      <color rgb="FF3F3F76"/>
      <name val="游ゴシック"/>
      <family val="3"/>
      <scheme val="minor"/>
    </font>
    <font>
      <sz val="9"/>
      <color theme="1"/>
      <name val="ＭＳ Ｐゴシック"/>
      <family val="3"/>
    </font>
    <font>
      <sz val="11"/>
      <color theme="1"/>
      <name val="ＭＳ Ｐゴシック"/>
      <family val="3"/>
    </font>
    <font>
      <sz val="11"/>
      <color rgb="FF006100"/>
      <name val="游ゴシック"/>
      <family val="3"/>
      <scheme val="minor"/>
    </font>
    <font>
      <sz val="8"/>
      <name val="Arial"/>
      <family val="2"/>
    </font>
    <font>
      <sz val="10"/>
      <name val="MS Sans Serif"/>
      <family val="2"/>
    </font>
    <font>
      <sz val="22"/>
      <name val="ＭＳ 明朝"/>
      <family val="1"/>
    </font>
  </fonts>
  <fills count="62">
    <fill>
      <patternFill patternType="none"/>
    </fill>
    <fill>
      <patternFill patternType="gray125"/>
    </fill>
    <fill>
      <patternFill patternType="solid">
        <fgColor indexed="8"/>
        <bgColor indexed="64"/>
      </patternFill>
    </fill>
    <fill>
      <patternFill patternType="solid">
        <fgColor rgb="FFBFBFBF"/>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rgb="FFFF99FF"/>
        <bgColor indexed="64"/>
      </patternFill>
    </fill>
    <fill>
      <patternFill patternType="solid">
        <fgColor theme="7" tint="0.59999389629810485"/>
        <bgColor indexed="64"/>
      </patternFill>
    </fill>
    <fill>
      <patternFill patternType="solid">
        <fgColor rgb="FF92D050"/>
        <bgColor indexed="64"/>
      </patternFill>
    </fill>
    <fill>
      <patternFill patternType="solid">
        <fgColor rgb="FF00B0F0"/>
        <bgColor indexed="64"/>
      </patternFill>
    </fill>
    <fill>
      <patternFill patternType="solid">
        <fgColor rgb="FFFFFFFF"/>
        <bgColor indexed="64"/>
      </patternFill>
    </fill>
    <fill>
      <patternFill patternType="solid">
        <fgColor theme="1"/>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9"/>
      </patternFill>
    </fill>
    <fill>
      <patternFill patternType="solid">
        <fgColor indexed="22"/>
        <bgColor indexed="64"/>
      </patternFill>
    </fill>
    <fill>
      <patternFill patternType="solid">
        <fgColor indexed="26"/>
        <bgColor indexed="64"/>
      </patternFill>
    </fill>
  </fills>
  <borders count="144">
    <border>
      <left/>
      <right/>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auto="1"/>
      </left>
      <right style="hair">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right/>
      <top style="double">
        <color indexed="64"/>
      </top>
      <bottom/>
      <diagonal/>
    </border>
    <border>
      <left style="thin">
        <color indexed="64"/>
      </left>
      <right/>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hair">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auto="1"/>
      </right>
      <top style="medium">
        <color auto="1"/>
      </top>
      <bottom style="medium">
        <color auto="1"/>
      </bottom>
      <diagonal/>
    </border>
  </borders>
  <cellStyleXfs count="169">
    <xf numFmtId="0" fontId="0" fillId="0" borderId="0">
      <alignment vertical="center"/>
    </xf>
    <xf numFmtId="0" fontId="6" fillId="0" borderId="0"/>
    <xf numFmtId="0" fontId="5" fillId="0" borderId="0">
      <alignment vertical="center"/>
    </xf>
    <xf numFmtId="0" fontId="25" fillId="0" borderId="0">
      <alignment vertical="center"/>
    </xf>
    <xf numFmtId="0" fontId="4" fillId="0" borderId="0">
      <alignment vertical="center"/>
    </xf>
    <xf numFmtId="0" fontId="6" fillId="0" borderId="0">
      <alignment vertical="center"/>
    </xf>
    <xf numFmtId="0" fontId="26" fillId="0" borderId="0">
      <alignment vertical="center"/>
    </xf>
    <xf numFmtId="0" fontId="3" fillId="0" borderId="0">
      <alignment vertical="center"/>
    </xf>
    <xf numFmtId="9" fontId="3" fillId="0" borderId="0" applyFont="0" applyFill="0" applyBorder="0" applyAlignment="0" applyProtection="0">
      <alignment vertical="center"/>
    </xf>
    <xf numFmtId="0" fontId="27" fillId="0" borderId="0">
      <alignment vertical="center"/>
    </xf>
    <xf numFmtId="0" fontId="2" fillId="0" borderId="0">
      <alignment vertical="center"/>
    </xf>
    <xf numFmtId="38" fontId="3" fillId="0" borderId="0">
      <alignment vertical="center"/>
    </xf>
    <xf numFmtId="38" fontId="3" fillId="0" borderId="0">
      <alignment vertical="center"/>
    </xf>
    <xf numFmtId="38" fontId="3" fillId="0" borderId="0">
      <alignment vertical="center"/>
    </xf>
    <xf numFmtId="0" fontId="60" fillId="37" borderId="0">
      <alignment vertical="center"/>
    </xf>
    <xf numFmtId="0" fontId="25" fillId="37" borderId="0">
      <alignment vertical="center"/>
    </xf>
    <xf numFmtId="0" fontId="60" fillId="38" borderId="0">
      <alignment vertical="center"/>
    </xf>
    <xf numFmtId="0" fontId="25" fillId="38" borderId="0">
      <alignment vertical="center"/>
    </xf>
    <xf numFmtId="0" fontId="60" fillId="39" borderId="0">
      <alignment vertical="center"/>
    </xf>
    <xf numFmtId="0" fontId="25" fillId="39" borderId="0">
      <alignment vertical="center"/>
    </xf>
    <xf numFmtId="0" fontId="60" fillId="40" borderId="0">
      <alignment vertical="center"/>
    </xf>
    <xf numFmtId="0" fontId="25" fillId="40" borderId="0">
      <alignment vertical="center"/>
    </xf>
    <xf numFmtId="0" fontId="60" fillId="41" borderId="0">
      <alignment vertical="center"/>
    </xf>
    <xf numFmtId="0" fontId="25" fillId="31" borderId="0">
      <alignment vertical="center"/>
    </xf>
    <xf numFmtId="0" fontId="60" fillId="42" borderId="0">
      <alignment vertical="center"/>
    </xf>
    <xf numFmtId="0" fontId="25" fillId="35" borderId="0">
      <alignment vertical="center"/>
    </xf>
    <xf numFmtId="0" fontId="60" fillId="43" borderId="0">
      <alignment vertical="center"/>
    </xf>
    <xf numFmtId="0" fontId="25" fillId="22" borderId="0">
      <alignment vertical="center"/>
    </xf>
    <xf numFmtId="0" fontId="60" fillId="44" borderId="0">
      <alignment vertical="center"/>
    </xf>
    <xf numFmtId="0" fontId="25" fillId="25" borderId="0">
      <alignment vertical="center"/>
    </xf>
    <xf numFmtId="0" fontId="60" fillId="45" borderId="0">
      <alignment vertical="center"/>
    </xf>
    <xf numFmtId="0" fontId="25" fillId="45" borderId="0">
      <alignment vertical="center"/>
    </xf>
    <xf numFmtId="0" fontId="60" fillId="40" borderId="0">
      <alignment vertical="center"/>
    </xf>
    <xf numFmtId="0" fontId="25" fillId="29" borderId="0">
      <alignment vertical="center"/>
    </xf>
    <xf numFmtId="0" fontId="60" fillId="43" borderId="0">
      <alignment vertical="center"/>
    </xf>
    <xf numFmtId="0" fontId="25" fillId="32" borderId="0">
      <alignment vertical="center"/>
    </xf>
    <xf numFmtId="0" fontId="60" fillId="46" borderId="0">
      <alignment vertical="center"/>
    </xf>
    <xf numFmtId="0" fontId="25" fillId="36" borderId="0">
      <alignment vertical="center"/>
    </xf>
    <xf numFmtId="0" fontId="64" fillId="47" borderId="0">
      <alignment vertical="center"/>
    </xf>
    <xf numFmtId="0" fontId="80" fillId="23" borderId="0">
      <alignment vertical="center"/>
    </xf>
    <xf numFmtId="0" fontId="64" fillId="44" borderId="0">
      <alignment vertical="center"/>
    </xf>
    <xf numFmtId="0" fontId="80" fillId="26" borderId="0">
      <alignment vertical="center"/>
    </xf>
    <xf numFmtId="0" fontId="64" fillId="45" borderId="0">
      <alignment vertical="center"/>
    </xf>
    <xf numFmtId="0" fontId="80" fillId="45" borderId="0">
      <alignment vertical="center"/>
    </xf>
    <xf numFmtId="0" fontId="64" fillId="48" borderId="0">
      <alignment vertical="center"/>
    </xf>
    <xf numFmtId="0" fontId="80" fillId="48" borderId="0">
      <alignment vertical="center"/>
    </xf>
    <xf numFmtId="0" fontId="64" fillId="49" borderId="0">
      <alignment vertical="center"/>
    </xf>
    <xf numFmtId="0" fontId="80" fillId="33" borderId="0">
      <alignment vertical="center"/>
    </xf>
    <xf numFmtId="0" fontId="64" fillId="50" borderId="0">
      <alignment vertical="center"/>
    </xf>
    <xf numFmtId="0" fontId="80" fillId="50" borderId="0">
      <alignment vertical="center"/>
    </xf>
    <xf numFmtId="185" fontId="61" fillId="0" borderId="0"/>
    <xf numFmtId="38" fontId="96" fillId="60" borderId="0"/>
    <xf numFmtId="0" fontId="62" fillId="0" borderId="66">
      <alignment horizontal="left" vertical="center"/>
    </xf>
    <xf numFmtId="0" fontId="62" fillId="0" borderId="43">
      <alignment horizontal="left" vertical="center"/>
    </xf>
    <xf numFmtId="10" fontId="96" fillId="61" borderId="7"/>
    <xf numFmtId="38" fontId="97" fillId="0" borderId="0"/>
    <xf numFmtId="40" fontId="97" fillId="0" borderId="0"/>
    <xf numFmtId="187" fontId="97" fillId="0" borderId="0"/>
    <xf numFmtId="188" fontId="97" fillId="0" borderId="0"/>
    <xf numFmtId="37" fontId="3" fillId="0" borderId="0"/>
    <xf numFmtId="0" fontId="3" fillId="0" borderId="0">
      <alignment vertical="center"/>
    </xf>
    <xf numFmtId="0" fontId="63" fillId="0" borderId="0"/>
    <xf numFmtId="10" fontId="63" fillId="0" borderId="0"/>
    <xf numFmtId="0" fontId="64" fillId="51" borderId="0">
      <alignment vertical="center"/>
    </xf>
    <xf numFmtId="0" fontId="80" fillId="21" borderId="0">
      <alignment vertical="center"/>
    </xf>
    <xf numFmtId="0" fontId="64" fillId="52" borderId="0">
      <alignment vertical="center"/>
    </xf>
    <xf numFmtId="0" fontId="80" fillId="24" borderId="0">
      <alignment vertical="center"/>
    </xf>
    <xf numFmtId="0" fontId="64" fillId="53" borderId="0">
      <alignment vertical="center"/>
    </xf>
    <xf numFmtId="0" fontId="80" fillId="27" borderId="0">
      <alignment vertical="center"/>
    </xf>
    <xf numFmtId="0" fontId="64" fillId="48" borderId="0">
      <alignment vertical="center"/>
    </xf>
    <xf numFmtId="0" fontId="80" fillId="28" borderId="0">
      <alignment vertical="center"/>
    </xf>
    <xf numFmtId="0" fontId="64" fillId="49" borderId="0">
      <alignment vertical="center"/>
    </xf>
    <xf numFmtId="0" fontId="80" fillId="30" borderId="0">
      <alignment vertical="center"/>
    </xf>
    <xf numFmtId="0" fontId="64" fillId="54" borderId="0">
      <alignment vertical="center"/>
    </xf>
    <xf numFmtId="0" fontId="80" fillId="34" borderId="0">
      <alignment vertical="center"/>
    </xf>
    <xf numFmtId="0" fontId="98" fillId="0" borderId="0">
      <alignment vertical="center"/>
    </xf>
    <xf numFmtId="0" fontId="65" fillId="0" borderId="0">
      <alignment vertical="center"/>
    </xf>
    <xf numFmtId="0" fontId="81" fillId="0" borderId="0">
      <alignment vertical="center"/>
    </xf>
    <xf numFmtId="0" fontId="66" fillId="55" borderId="134">
      <alignment vertical="center"/>
    </xf>
    <xf numFmtId="0" fontId="82" fillId="19" borderId="130">
      <alignment vertical="center"/>
    </xf>
    <xf numFmtId="0" fontId="67" fillId="56" borderId="0">
      <alignment vertical="center"/>
    </xf>
    <xf numFmtId="0" fontId="83" fillId="16" borderId="0">
      <alignment vertical="center"/>
    </xf>
    <xf numFmtId="0" fontId="3" fillId="57" borderId="135">
      <alignment vertical="center"/>
    </xf>
    <xf numFmtId="0" fontId="60" fillId="20" borderId="131">
      <alignment vertical="center"/>
    </xf>
    <xf numFmtId="0" fontId="68" fillId="0" borderId="136">
      <alignment vertical="center"/>
    </xf>
    <xf numFmtId="0" fontId="84" fillId="0" borderId="129">
      <alignment vertical="center"/>
    </xf>
    <xf numFmtId="0" fontId="69" fillId="38" borderId="0">
      <alignment vertical="center"/>
    </xf>
    <xf numFmtId="0" fontId="85" fillId="15" borderId="0">
      <alignment vertical="center"/>
    </xf>
    <xf numFmtId="0" fontId="70" fillId="58" borderId="137">
      <alignment vertical="center"/>
    </xf>
    <xf numFmtId="0" fontId="86" fillId="18" borderId="127">
      <alignment vertical="center"/>
    </xf>
    <xf numFmtId="0" fontId="71" fillId="0" borderId="0">
      <alignment vertical="center"/>
    </xf>
    <xf numFmtId="0" fontId="59" fillId="0" borderId="0">
      <alignment vertical="center"/>
    </xf>
    <xf numFmtId="38" fontId="60" fillId="0" borderId="0">
      <alignment vertical="center"/>
    </xf>
    <xf numFmtId="0" fontId="72" fillId="0" borderId="138">
      <alignment vertical="center"/>
    </xf>
    <xf numFmtId="0" fontId="87" fillId="0" borderId="124">
      <alignment vertical="center"/>
    </xf>
    <xf numFmtId="0" fontId="73" fillId="0" borderId="139">
      <alignment vertical="center"/>
    </xf>
    <xf numFmtId="0" fontId="88" fillId="0" borderId="125">
      <alignment vertical="center"/>
    </xf>
    <xf numFmtId="0" fontId="74" fillId="0" borderId="140">
      <alignment vertical="center"/>
    </xf>
    <xf numFmtId="0" fontId="89" fillId="0" borderId="126">
      <alignment vertical="center"/>
    </xf>
    <xf numFmtId="0" fontId="74" fillId="0" borderId="0">
      <alignment vertical="center"/>
    </xf>
    <xf numFmtId="0" fontId="89" fillId="0" borderId="0">
      <alignment vertical="center"/>
    </xf>
    <xf numFmtId="0" fontId="75" fillId="0" borderId="141">
      <alignment vertical="center"/>
    </xf>
    <xf numFmtId="0" fontId="58" fillId="0" borderId="132">
      <alignment vertical="center"/>
    </xf>
    <xf numFmtId="0" fontId="76" fillId="58" borderId="142">
      <alignment vertical="center"/>
    </xf>
    <xf numFmtId="0" fontId="90" fillId="18" borderId="128">
      <alignment vertical="center"/>
    </xf>
    <xf numFmtId="0" fontId="77" fillId="0" borderId="0">
      <alignment vertical="center"/>
    </xf>
    <xf numFmtId="0" fontId="91" fillId="0" borderId="0">
      <alignment vertical="center"/>
    </xf>
    <xf numFmtId="6" fontId="3" fillId="0" borderId="0">
      <alignment vertical="center"/>
    </xf>
    <xf numFmtId="0" fontId="78" fillId="42" borderId="137">
      <alignment vertical="center"/>
    </xf>
    <xf numFmtId="0" fontId="92" fillId="17" borderId="127">
      <alignment vertical="center"/>
    </xf>
    <xf numFmtId="186" fontId="19" fillId="59" borderId="143">
      <alignment horizontal="left"/>
    </xf>
    <xf numFmtId="0" fontId="25" fillId="0" borderId="0">
      <alignment vertical="center"/>
    </xf>
    <xf numFmtId="0" fontId="63" fillId="0" borderId="0"/>
    <xf numFmtId="0" fontId="25" fillId="0" borderId="0">
      <alignment vertical="center"/>
    </xf>
    <xf numFmtId="0" fontId="3" fillId="0" borderId="0">
      <alignment vertical="center"/>
    </xf>
    <xf numFmtId="0" fontId="63" fillId="0" borderId="0"/>
    <xf numFmtId="0" fontId="3" fillId="0" borderId="0">
      <alignment vertical="center"/>
    </xf>
    <xf numFmtId="0" fontId="63" fillId="0" borderId="0"/>
    <xf numFmtId="0" fontId="3" fillId="0" borderId="0">
      <alignment vertical="center"/>
    </xf>
    <xf numFmtId="0" fontId="93" fillId="0" borderId="0">
      <alignment vertical="center"/>
    </xf>
    <xf numFmtId="0" fontId="3" fillId="0" borderId="0">
      <alignment vertical="center"/>
    </xf>
    <xf numFmtId="0" fontId="25" fillId="0" borderId="0">
      <alignment vertical="center"/>
    </xf>
    <xf numFmtId="0" fontId="63" fillId="0" borderId="0"/>
    <xf numFmtId="0" fontId="63" fillId="0" borderId="0"/>
    <xf numFmtId="0" fontId="25" fillId="0" borderId="0">
      <alignment vertical="center"/>
    </xf>
    <xf numFmtId="0" fontId="63" fillId="0" borderId="0"/>
    <xf numFmtId="0" fontId="3" fillId="0" borderId="0"/>
    <xf numFmtId="0" fontId="25" fillId="0" borderId="0">
      <alignment vertical="center"/>
    </xf>
    <xf numFmtId="0" fontId="3" fillId="0" borderId="0">
      <alignment vertical="center"/>
    </xf>
    <xf numFmtId="0" fontId="63" fillId="0" borderId="0"/>
    <xf numFmtId="0" fontId="3" fillId="0" borderId="0"/>
    <xf numFmtId="0" fontId="3" fillId="0" borderId="0">
      <alignment vertical="center"/>
    </xf>
    <xf numFmtId="0" fontId="3" fillId="0" borderId="0">
      <alignment vertical="center"/>
    </xf>
    <xf numFmtId="0" fontId="3" fillId="0" borderId="0">
      <alignment vertical="center"/>
    </xf>
    <xf numFmtId="0" fontId="57" fillId="0" borderId="0"/>
    <xf numFmtId="0" fontId="2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93"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5" fillId="0" borderId="0">
      <alignment vertical="center"/>
    </xf>
    <xf numFmtId="0" fontId="3" fillId="0" borderId="0">
      <alignment vertical="center"/>
    </xf>
    <xf numFmtId="0" fontId="94" fillId="0" borderId="0">
      <alignment vertical="center"/>
    </xf>
    <xf numFmtId="0" fontId="3" fillId="0" borderId="0">
      <alignment vertical="center"/>
    </xf>
    <xf numFmtId="0" fontId="3" fillId="0" borderId="0">
      <alignment vertical="center"/>
    </xf>
    <xf numFmtId="0" fontId="63" fillId="0" borderId="0"/>
    <xf numFmtId="0" fontId="3" fillId="0" borderId="0">
      <alignment vertical="center"/>
    </xf>
    <xf numFmtId="0" fontId="25" fillId="0" borderId="0">
      <alignment vertical="center"/>
    </xf>
    <xf numFmtId="0" fontId="63" fillId="0" borderId="0"/>
    <xf numFmtId="0" fontId="25" fillId="0" borderId="0">
      <alignment vertical="center"/>
    </xf>
    <xf numFmtId="0" fontId="14" fillId="0" borderId="0"/>
    <xf numFmtId="0" fontId="79" fillId="39" borderId="0">
      <alignment vertical="center"/>
    </xf>
    <xf numFmtId="0" fontId="95" fillId="14" borderId="0">
      <alignment vertical="center"/>
    </xf>
    <xf numFmtId="0" fontId="1" fillId="0" borderId="0">
      <alignment vertical="center"/>
    </xf>
  </cellStyleXfs>
  <cellXfs count="634">
    <xf numFmtId="0" fontId="6" fillId="0" borderId="0" xfId="0" applyFont="1">
      <alignment vertical="center"/>
    </xf>
    <xf numFmtId="0" fontId="13" fillId="0" borderId="46" xfId="0" applyFont="1" applyBorder="1" applyAlignment="1">
      <alignment horizontal="center" vertical="top" textRotation="255"/>
    </xf>
    <xf numFmtId="0" fontId="13" fillId="0" borderId="47" xfId="0" applyFont="1" applyBorder="1" applyAlignment="1">
      <alignment horizontal="center" vertical="top" textRotation="255"/>
    </xf>
    <xf numFmtId="0" fontId="13" fillId="0" borderId="48" xfId="0" applyFont="1" applyBorder="1" applyAlignment="1">
      <alignment horizontal="center" vertical="top" textRotation="255"/>
    </xf>
    <xf numFmtId="0" fontId="13" fillId="4" borderId="42" xfId="0" applyFont="1" applyFill="1" applyBorder="1" applyAlignment="1">
      <alignment horizontal="center" vertical="top" textRotation="255" wrapText="1"/>
    </xf>
    <xf numFmtId="0" fontId="13" fillId="4" borderId="7" xfId="0" applyFont="1" applyFill="1" applyBorder="1" applyAlignment="1">
      <alignment horizontal="center" vertical="top" textRotation="255" wrapText="1"/>
    </xf>
    <xf numFmtId="49" fontId="13" fillId="0" borderId="42" xfId="0" applyNumberFormat="1" applyFont="1" applyBorder="1" applyAlignment="1">
      <alignment horizontal="center" vertical="center" wrapText="1"/>
    </xf>
    <xf numFmtId="177" fontId="15" fillId="4" borderId="42" xfId="0" applyNumberFormat="1" applyFont="1" applyFill="1" applyBorder="1" applyAlignment="1">
      <alignment horizontal="right" vertical="center"/>
    </xf>
    <xf numFmtId="177" fontId="15" fillId="4" borderId="7" xfId="0" applyNumberFormat="1" applyFont="1" applyFill="1" applyBorder="1" applyAlignment="1">
      <alignment horizontal="right" vertical="center"/>
    </xf>
    <xf numFmtId="49" fontId="13" fillId="0" borderId="0" xfId="0" applyNumberFormat="1" applyFont="1" applyAlignment="1">
      <alignment horizontal="center" vertical="center" wrapText="1"/>
    </xf>
    <xf numFmtId="0" fontId="13" fillId="0" borderId="0" xfId="0" applyFont="1" applyAlignment="1">
      <alignment horizontal="left" vertical="center" wrapText="1"/>
    </xf>
    <xf numFmtId="0" fontId="24" fillId="0" borderId="0" xfId="0" applyFont="1" applyAlignment="1">
      <alignment horizontal="center" vertical="center" wrapText="1"/>
    </xf>
    <xf numFmtId="177" fontId="14" fillId="0" borderId="0" xfId="0" applyNumberFormat="1" applyFont="1" applyAlignment="1">
      <alignment horizontal="right" vertical="center"/>
    </xf>
    <xf numFmtId="177" fontId="15" fillId="0" borderId="0" xfId="0" applyNumberFormat="1" applyFont="1" applyAlignment="1">
      <alignment horizontal="right" vertical="center"/>
    </xf>
    <xf numFmtId="49" fontId="13" fillId="0" borderId="0" xfId="0" applyNumberFormat="1" applyFont="1" applyAlignment="1">
      <alignment horizontal="left" vertical="center"/>
    </xf>
    <xf numFmtId="0" fontId="6" fillId="0" borderId="0" xfId="0" applyFont="1" applyAlignment="1">
      <alignment horizontal="right" vertical="center"/>
    </xf>
    <xf numFmtId="0" fontId="13" fillId="0" borderId="0" xfId="0" applyFont="1" applyAlignment="1">
      <alignment vertical="center" wrapText="1"/>
    </xf>
    <xf numFmtId="0" fontId="13" fillId="0" borderId="0" xfId="0" applyFont="1" applyAlignment="1">
      <alignment horizontal="center" vertical="center"/>
    </xf>
    <xf numFmtId="0" fontId="3" fillId="0" borderId="0" xfId="0" applyFont="1" applyAlignment="1">
      <alignment horizontal="right" vertical="center"/>
    </xf>
    <xf numFmtId="0" fontId="3" fillId="0" borderId="0" xfId="0" applyFont="1">
      <alignment vertical="center"/>
    </xf>
    <xf numFmtId="0" fontId="7" fillId="2" borderId="0" xfId="0" applyFont="1" applyFill="1">
      <alignment vertical="center"/>
    </xf>
    <xf numFmtId="0" fontId="3" fillId="2" borderId="0" xfId="0" applyFont="1" applyFill="1">
      <alignment vertical="center"/>
    </xf>
    <xf numFmtId="0" fontId="7" fillId="2" borderId="0" xfId="0" applyFont="1" applyFill="1" applyAlignment="1">
      <alignment horizontal="right" vertical="center"/>
    </xf>
    <xf numFmtId="0" fontId="8" fillId="2" borderId="0" xfId="0" applyFont="1" applyFill="1">
      <alignment vertical="center"/>
    </xf>
    <xf numFmtId="49" fontId="9" fillId="2" borderId="0" xfId="0" applyNumberFormat="1" applyFont="1" applyFill="1">
      <alignment vertical="center"/>
    </xf>
    <xf numFmtId="0" fontId="11" fillId="0" borderId="0" xfId="0" applyFont="1">
      <alignment vertical="center"/>
    </xf>
    <xf numFmtId="176" fontId="15" fillId="0" borderId="0" xfId="0" applyNumberFormat="1" applyFont="1" applyAlignment="1">
      <alignment horizontal="center" vertical="center"/>
    </xf>
    <xf numFmtId="0" fontId="16" fillId="0" borderId="0" xfId="0" applyFont="1">
      <alignment vertical="center"/>
    </xf>
    <xf numFmtId="0" fontId="17" fillId="0" borderId="0" xfId="0" applyFont="1" applyAlignment="1">
      <alignment horizontal="right" vertical="center"/>
    </xf>
    <xf numFmtId="0" fontId="6" fillId="0" borderId="0" xfId="0" applyFont="1" applyAlignment="1">
      <alignment horizontal="centerContinuous" vertical="center"/>
    </xf>
    <xf numFmtId="177" fontId="15" fillId="0" borderId="0" xfId="0" applyNumberFormat="1" applyFont="1" applyAlignment="1">
      <alignment horizontal="right" vertical="center" indent="1"/>
    </xf>
    <xf numFmtId="0" fontId="21" fillId="0" borderId="24" xfId="0" applyFont="1" applyBorder="1" applyAlignment="1">
      <alignment horizontal="left" vertical="center"/>
    </xf>
    <xf numFmtId="0" fontId="23" fillId="0" borderId="0" xfId="0" applyFont="1">
      <alignment vertical="center"/>
    </xf>
    <xf numFmtId="0" fontId="10" fillId="0" borderId="0" xfId="0" applyFont="1">
      <alignment vertical="center"/>
    </xf>
    <xf numFmtId="0" fontId="13" fillId="0" borderId="22" xfId="0" applyFont="1" applyBorder="1" applyAlignment="1">
      <alignment horizontal="left" vertical="center"/>
    </xf>
    <xf numFmtId="0" fontId="13" fillId="0" borderId="23" xfId="0" applyFont="1" applyBorder="1" applyAlignment="1">
      <alignment horizontal="left" vertical="center"/>
    </xf>
    <xf numFmtId="0" fontId="13" fillId="0" borderId="24" xfId="0" applyFont="1" applyBorder="1" applyAlignment="1">
      <alignment horizontal="left" vertical="center"/>
    </xf>
    <xf numFmtId="0" fontId="13" fillId="0" borderId="28" xfId="0" applyFont="1" applyBorder="1" applyAlignment="1">
      <alignment horizontal="left" vertical="center"/>
    </xf>
    <xf numFmtId="0" fontId="13" fillId="0" borderId="29" xfId="0" applyFont="1" applyBorder="1" applyAlignment="1">
      <alignment horizontal="left" vertical="center"/>
    </xf>
    <xf numFmtId="0" fontId="13" fillId="0" borderId="30" xfId="0" applyFont="1" applyBorder="1" applyAlignment="1">
      <alignment horizontal="left" vertical="center"/>
    </xf>
    <xf numFmtId="0" fontId="13" fillId="0" borderId="33" xfId="0" applyFont="1" applyBorder="1" applyAlignment="1">
      <alignment horizontal="left" vertical="center"/>
    </xf>
    <xf numFmtId="0" fontId="13" fillId="0" borderId="34" xfId="0" applyFont="1" applyBorder="1" applyAlignment="1">
      <alignment horizontal="left" vertical="center"/>
    </xf>
    <xf numFmtId="0" fontId="13" fillId="0" borderId="35" xfId="0" applyFont="1" applyBorder="1" applyAlignment="1">
      <alignment horizontal="left" vertical="center"/>
    </xf>
    <xf numFmtId="0" fontId="21" fillId="0" borderId="23" xfId="0" applyFont="1" applyBorder="1" applyAlignment="1">
      <alignment horizontal="left" vertical="center"/>
    </xf>
    <xf numFmtId="0" fontId="21" fillId="0" borderId="29" xfId="0" applyFont="1" applyBorder="1" applyAlignment="1">
      <alignment horizontal="left" vertical="center"/>
    </xf>
    <xf numFmtId="0" fontId="21" fillId="0" borderId="30" xfId="0" applyFont="1" applyBorder="1" applyAlignment="1">
      <alignment horizontal="left" vertical="center"/>
    </xf>
    <xf numFmtId="0" fontId="21" fillId="0" borderId="34" xfId="0" applyFont="1" applyBorder="1" applyAlignment="1">
      <alignment horizontal="left" vertical="center"/>
    </xf>
    <xf numFmtId="0" fontId="21" fillId="0" borderId="35" xfId="0" applyFont="1" applyBorder="1" applyAlignment="1">
      <alignment horizontal="left" vertical="center"/>
    </xf>
    <xf numFmtId="0" fontId="13" fillId="0" borderId="0" xfId="0" applyFont="1" applyAlignment="1">
      <alignment vertical="top"/>
    </xf>
    <xf numFmtId="0" fontId="19" fillId="0" borderId="17" xfId="2" applyFont="1" applyBorder="1" applyAlignment="1">
      <alignment horizontal="right" vertical="center" indent="1"/>
    </xf>
    <xf numFmtId="0" fontId="19" fillId="0" borderId="23" xfId="2" applyFont="1" applyBorder="1" applyAlignment="1">
      <alignment horizontal="right" vertical="center" indent="1"/>
    </xf>
    <xf numFmtId="0" fontId="19" fillId="0" borderId="29" xfId="2" applyFont="1" applyBorder="1" applyAlignment="1">
      <alignment horizontal="right" vertical="center" indent="1"/>
    </xf>
    <xf numFmtId="0" fontId="19" fillId="0" borderId="34" xfId="2" applyFont="1" applyBorder="1" applyAlignment="1">
      <alignment horizontal="right" vertical="center" indent="1"/>
    </xf>
    <xf numFmtId="0" fontId="19" fillId="0" borderId="23" xfId="0" applyFont="1" applyBorder="1" applyAlignment="1">
      <alignment horizontal="right" vertical="center" indent="1"/>
    </xf>
    <xf numFmtId="0" fontId="19" fillId="0" borderId="29" xfId="0" applyFont="1" applyBorder="1" applyAlignment="1">
      <alignment horizontal="right" vertical="center" indent="1"/>
    </xf>
    <xf numFmtId="0" fontId="19" fillId="0" borderId="34" xfId="0" applyFont="1" applyBorder="1" applyAlignment="1">
      <alignment horizontal="right" vertical="center" indent="1"/>
    </xf>
    <xf numFmtId="0" fontId="19" fillId="0" borderId="17" xfId="0" applyFont="1" applyBorder="1" applyAlignment="1">
      <alignment horizontal="right" vertical="center" indent="1"/>
    </xf>
    <xf numFmtId="0" fontId="19" fillId="0" borderId="23" xfId="4" applyFont="1" applyBorder="1" applyAlignment="1">
      <alignment horizontal="right" vertical="center" indent="1"/>
    </xf>
    <xf numFmtId="49" fontId="13" fillId="0" borderId="7" xfId="0" applyNumberFormat="1" applyFont="1" applyBorder="1" applyAlignment="1">
      <alignment horizontal="center" vertical="center" wrapText="1"/>
    </xf>
    <xf numFmtId="0" fontId="13" fillId="0" borderId="63" xfId="0" applyFont="1" applyBorder="1" applyAlignment="1">
      <alignment horizontal="center" vertical="top" textRotation="255"/>
    </xf>
    <xf numFmtId="0" fontId="13" fillId="0" borderId="45" xfId="0" applyFont="1" applyBorder="1" applyAlignment="1">
      <alignment horizontal="center" vertical="top" textRotation="255"/>
    </xf>
    <xf numFmtId="0" fontId="13" fillId="7" borderId="49" xfId="0" applyFont="1" applyFill="1" applyBorder="1" applyAlignment="1">
      <alignment horizontal="center" vertical="top" textRotation="255" wrapText="1"/>
    </xf>
    <xf numFmtId="177" fontId="14" fillId="7" borderId="52" xfId="0" applyNumberFormat="1" applyFont="1" applyFill="1" applyBorder="1" applyAlignment="1">
      <alignment horizontal="right" vertical="center"/>
    </xf>
    <xf numFmtId="177" fontId="14" fillId="7" borderId="57" xfId="0" applyNumberFormat="1" applyFont="1" applyFill="1" applyBorder="1" applyAlignment="1">
      <alignment horizontal="right" vertical="center"/>
    </xf>
    <xf numFmtId="0" fontId="13" fillId="0" borderId="6" xfId="0" applyFont="1" applyBorder="1" applyAlignment="1">
      <alignment horizontal="center" vertical="top" textRotation="255" wrapText="1"/>
    </xf>
    <xf numFmtId="177" fontId="15" fillId="0" borderId="6" xfId="0" applyNumberFormat="1" applyFont="1" applyBorder="1" applyAlignment="1">
      <alignment horizontal="right" vertical="center"/>
    </xf>
    <xf numFmtId="0" fontId="27" fillId="0" borderId="0" xfId="0" applyFont="1">
      <alignment vertical="center"/>
    </xf>
    <xf numFmtId="0" fontId="0" fillId="0" borderId="7" xfId="0" applyBorder="1" applyAlignment="1">
      <alignment horizontal="center" vertical="center"/>
    </xf>
    <xf numFmtId="0" fontId="0" fillId="7" borderId="7" xfId="0" applyFill="1" applyBorder="1">
      <alignment vertical="center"/>
    </xf>
    <xf numFmtId="0" fontId="0" fillId="0" borderId="0" xfId="0">
      <alignment vertical="center"/>
    </xf>
    <xf numFmtId="0" fontId="29" fillId="6" borderId="0" xfId="0" applyFont="1" applyFill="1">
      <alignment vertical="center"/>
    </xf>
    <xf numFmtId="0" fontId="0" fillId="6" borderId="0" xfId="0" applyFill="1">
      <alignment vertical="center"/>
    </xf>
    <xf numFmtId="49" fontId="13" fillId="0" borderId="0" xfId="0" applyNumberFormat="1" applyFont="1">
      <alignment vertical="center"/>
    </xf>
    <xf numFmtId="0" fontId="0" fillId="0" borderId="15" xfId="0" applyBorder="1" applyAlignment="1">
      <alignment horizontal="center" vertical="center"/>
    </xf>
    <xf numFmtId="0" fontId="0" fillId="0" borderId="42" xfId="0" applyBorder="1" applyAlignment="1">
      <alignment horizontal="center" vertical="center"/>
    </xf>
    <xf numFmtId="0" fontId="29" fillId="9" borderId="0" xfId="0" applyFont="1" applyFill="1">
      <alignment vertical="center"/>
    </xf>
    <xf numFmtId="0" fontId="0" fillId="9" borderId="0" xfId="0" applyFill="1">
      <alignment vertical="center"/>
    </xf>
    <xf numFmtId="0" fontId="34" fillId="0" borderId="0" xfId="0" applyFont="1">
      <alignment vertical="center"/>
    </xf>
    <xf numFmtId="0" fontId="34" fillId="0" borderId="0" xfId="0" applyFont="1" applyAlignment="1">
      <alignment horizontal="right" vertical="center"/>
    </xf>
    <xf numFmtId="0" fontId="35" fillId="0" borderId="0" xfId="0" applyFont="1">
      <alignment vertical="center"/>
    </xf>
    <xf numFmtId="0" fontId="35" fillId="0" borderId="0" xfId="0" applyFont="1" applyAlignment="1">
      <alignment horizontal="right" vertical="center"/>
    </xf>
    <xf numFmtId="0" fontId="13" fillId="0" borderId="2" xfId="0" applyFont="1" applyBorder="1" applyAlignment="1">
      <alignment horizontal="center" vertical="center"/>
    </xf>
    <xf numFmtId="0" fontId="13" fillId="0" borderId="13" xfId="0" applyFont="1" applyBorder="1" applyAlignment="1">
      <alignment horizontal="center" vertical="center"/>
    </xf>
    <xf numFmtId="0" fontId="13" fillId="0" borderId="43" xfId="0" applyFont="1" applyBorder="1" applyAlignment="1">
      <alignment horizontal="center" vertical="center"/>
    </xf>
    <xf numFmtId="0" fontId="13" fillId="0" borderId="6" xfId="0" applyFont="1" applyBorder="1" applyAlignment="1">
      <alignment horizontal="center" vertical="center"/>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13" fillId="0" borderId="74" xfId="0" applyFont="1" applyBorder="1" applyAlignment="1">
      <alignment horizontal="left" vertical="center"/>
    </xf>
    <xf numFmtId="0" fontId="13" fillId="0" borderId="75" xfId="0" applyFont="1" applyBorder="1" applyAlignment="1">
      <alignment horizontal="left" vertical="center"/>
    </xf>
    <xf numFmtId="0" fontId="13" fillId="0" borderId="76" xfId="0" applyFont="1" applyBorder="1" applyAlignment="1">
      <alignment horizontal="left" vertical="center"/>
    </xf>
    <xf numFmtId="0" fontId="19" fillId="0" borderId="75" xfId="2" applyFont="1" applyBorder="1" applyAlignment="1">
      <alignment horizontal="right" vertical="center" indent="1"/>
    </xf>
    <xf numFmtId="0" fontId="13" fillId="0" borderId="53" xfId="0" applyFont="1" applyBorder="1" applyAlignment="1">
      <alignment horizontal="left" vertical="center"/>
    </xf>
    <xf numFmtId="0" fontId="13" fillId="0" borderId="0" xfId="0" applyFont="1" applyAlignment="1">
      <alignment horizontal="left" vertical="center"/>
    </xf>
    <xf numFmtId="0" fontId="13" fillId="0" borderId="54" xfId="0" applyFont="1" applyBorder="1" applyAlignment="1">
      <alignment horizontal="left" vertical="center"/>
    </xf>
    <xf numFmtId="0" fontId="19" fillId="0" borderId="0" xfId="2" applyFont="1" applyAlignment="1">
      <alignment horizontal="right" vertical="center" indent="1"/>
    </xf>
    <xf numFmtId="0" fontId="13" fillId="0" borderId="84" xfId="0" applyFont="1" applyBorder="1" applyAlignment="1">
      <alignment horizontal="left" vertical="center"/>
    </xf>
    <xf numFmtId="0" fontId="13" fillId="0" borderId="72" xfId="0" applyFont="1" applyBorder="1" applyAlignment="1">
      <alignment horizontal="left" vertical="center"/>
    </xf>
    <xf numFmtId="0" fontId="13" fillId="0" borderId="85" xfId="0" applyFont="1" applyBorder="1" applyAlignment="1">
      <alignment horizontal="left" vertical="center"/>
    </xf>
    <xf numFmtId="0" fontId="19" fillId="0" borderId="72" xfId="2" applyFont="1" applyBorder="1" applyAlignment="1">
      <alignment horizontal="right" vertical="center" indent="1"/>
    </xf>
    <xf numFmtId="0" fontId="13" fillId="0" borderId="87" xfId="0" applyFont="1" applyBorder="1" applyAlignment="1">
      <alignment horizontal="left" vertical="center"/>
    </xf>
    <xf numFmtId="0" fontId="13" fillId="0" borderId="59" xfId="0" applyFont="1" applyBorder="1" applyAlignment="1">
      <alignment horizontal="left" vertical="center"/>
    </xf>
    <xf numFmtId="0" fontId="13" fillId="0" borderId="61" xfId="0" applyFont="1" applyBorder="1" applyAlignment="1">
      <alignment horizontal="left" vertical="center"/>
    </xf>
    <xf numFmtId="0" fontId="19" fillId="0" borderId="59" xfId="0" applyFont="1" applyBorder="1" applyAlignment="1">
      <alignment horizontal="right" vertical="center" indent="1"/>
    </xf>
    <xf numFmtId="0" fontId="19" fillId="0" borderId="72" xfId="0" applyFont="1" applyBorder="1" applyAlignment="1">
      <alignment horizontal="right" vertical="center" indent="1"/>
    </xf>
    <xf numFmtId="0" fontId="29" fillId="10" borderId="0" xfId="0" applyFont="1" applyFill="1">
      <alignment vertical="center"/>
    </xf>
    <xf numFmtId="0" fontId="0" fillId="10" borderId="0" xfId="0" applyFill="1">
      <alignment vertical="center"/>
    </xf>
    <xf numFmtId="0" fontId="0" fillId="0" borderId="0" xfId="0" applyAlignment="1">
      <alignment horizontal="center" vertical="center"/>
    </xf>
    <xf numFmtId="49" fontId="13" fillId="9" borderId="0" xfId="0" applyNumberFormat="1" applyFont="1" applyFill="1" applyAlignment="1">
      <alignment horizontal="center" vertical="center" wrapText="1"/>
    </xf>
    <xf numFmtId="177" fontId="14" fillId="9" borderId="0" xfId="0" applyNumberFormat="1" applyFont="1" applyFill="1" applyAlignment="1">
      <alignment horizontal="right" vertical="center"/>
    </xf>
    <xf numFmtId="0" fontId="0" fillId="9" borderId="0" xfId="0" applyFill="1" applyAlignment="1">
      <alignment horizontal="center" vertical="center"/>
    </xf>
    <xf numFmtId="0" fontId="19" fillId="0" borderId="2" xfId="2" applyFont="1" applyBorder="1" applyAlignment="1">
      <alignment horizontal="right" vertical="center" indent="1"/>
    </xf>
    <xf numFmtId="0" fontId="19" fillId="0" borderId="59" xfId="4" applyFont="1" applyBorder="1" applyAlignment="1">
      <alignment horizontal="right" vertical="center" indent="1"/>
    </xf>
    <xf numFmtId="0" fontId="19" fillId="0" borderId="84" xfId="2" applyFont="1" applyBorder="1" applyAlignment="1">
      <alignment horizontal="right" vertical="center" indent="1"/>
    </xf>
    <xf numFmtId="0" fontId="19" fillId="0" borderId="28" xfId="2" applyFont="1" applyBorder="1" applyAlignment="1">
      <alignment horizontal="right" vertical="center" indent="1"/>
    </xf>
    <xf numFmtId="0" fontId="19" fillId="0" borderId="33" xfId="2" applyFont="1" applyBorder="1" applyAlignment="1">
      <alignment horizontal="right" vertical="center" indent="1"/>
    </xf>
    <xf numFmtId="0" fontId="19" fillId="0" borderId="74" xfId="2" applyFont="1" applyBorder="1" applyAlignment="1">
      <alignment horizontal="right" vertical="center" indent="1"/>
    </xf>
    <xf numFmtId="0" fontId="19" fillId="0" borderId="87" xfId="2" applyFont="1" applyBorder="1" applyAlignment="1">
      <alignment horizontal="right" vertical="center" indent="1"/>
    </xf>
    <xf numFmtId="0" fontId="19" fillId="0" borderId="22" xfId="2" applyFont="1" applyBorder="1" applyAlignment="1">
      <alignment horizontal="right" vertical="center" indent="1"/>
    </xf>
    <xf numFmtId="0" fontId="13" fillId="0" borderId="90" xfId="0" applyFont="1" applyBorder="1" applyAlignment="1">
      <alignment horizontal="center" vertical="top" textRotation="255"/>
    </xf>
    <xf numFmtId="0" fontId="13" fillId="0" borderId="63" xfId="0" applyFont="1" applyBorder="1" applyAlignment="1">
      <alignment horizontal="center" vertical="center" shrinkToFit="1"/>
    </xf>
    <xf numFmtId="0" fontId="13" fillId="0" borderId="46" xfId="0" applyFont="1" applyBorder="1" applyAlignment="1">
      <alignment horizontal="center" vertical="center" shrinkToFit="1"/>
    </xf>
    <xf numFmtId="0" fontId="13" fillId="0" borderId="47" xfId="0" applyFont="1" applyBorder="1" applyAlignment="1">
      <alignment horizontal="center" vertical="center" shrinkToFit="1"/>
    </xf>
    <xf numFmtId="0" fontId="0" fillId="0" borderId="0" xfId="0" applyAlignment="1">
      <alignment horizontal="right" vertical="center"/>
    </xf>
    <xf numFmtId="0" fontId="36" fillId="0" borderId="0" xfId="0" applyFont="1" applyAlignment="1">
      <alignment vertical="center" wrapText="1"/>
    </xf>
    <xf numFmtId="0" fontId="36" fillId="6" borderId="0" xfId="0" applyFont="1" applyFill="1" applyAlignment="1">
      <alignment horizontal="center" vertical="center"/>
    </xf>
    <xf numFmtId="178" fontId="36" fillId="0" borderId="0" xfId="8" applyNumberFormat="1" applyFont="1" applyBorder="1" applyAlignment="1">
      <alignment vertical="center"/>
    </xf>
    <xf numFmtId="0" fontId="19" fillId="0" borderId="84" xfId="0" applyFont="1" applyBorder="1" applyAlignment="1">
      <alignment horizontal="right" vertical="center" indent="1"/>
    </xf>
    <xf numFmtId="0" fontId="22" fillId="0" borderId="0" xfId="0" applyFont="1" applyAlignment="1">
      <alignment horizontal="left" vertical="top" wrapText="1"/>
    </xf>
    <xf numFmtId="0" fontId="13" fillId="0" borderId="48" xfId="0" applyFont="1" applyBorder="1" applyAlignment="1">
      <alignment horizontal="center" vertical="center" shrinkToFit="1"/>
    </xf>
    <xf numFmtId="0" fontId="38" fillId="0" borderId="90" xfId="0" applyFont="1" applyBorder="1" applyAlignment="1">
      <alignment horizontal="center" vertical="center" wrapText="1"/>
    </xf>
    <xf numFmtId="0" fontId="38" fillId="0" borderId="46" xfId="0" applyFont="1" applyBorder="1" applyAlignment="1">
      <alignment horizontal="center" vertical="center" wrapText="1"/>
    </xf>
    <xf numFmtId="0" fontId="38" fillId="0" borderId="47" xfId="0" applyFont="1" applyBorder="1" applyAlignment="1">
      <alignment horizontal="center" vertical="center" wrapText="1"/>
    </xf>
    <xf numFmtId="0" fontId="38" fillId="0" borderId="63" xfId="0" applyFont="1" applyBorder="1" applyAlignment="1">
      <alignment horizontal="center" vertical="center"/>
    </xf>
    <xf numFmtId="0" fontId="38" fillId="0" borderId="90" xfId="0" applyFont="1" applyBorder="1" applyAlignment="1">
      <alignment horizontal="center" vertical="center"/>
    </xf>
    <xf numFmtId="0" fontId="38" fillId="0" borderId="47" xfId="0" applyFont="1" applyBorder="1" applyAlignment="1">
      <alignment horizontal="center" vertical="center"/>
    </xf>
    <xf numFmtId="0" fontId="38" fillId="0" borderId="46" xfId="0" applyFont="1" applyBorder="1" applyAlignment="1">
      <alignment horizontal="center" vertical="center"/>
    </xf>
    <xf numFmtId="0" fontId="38" fillId="0" borderId="43" xfId="0" applyFont="1" applyBorder="1" applyAlignment="1">
      <alignment horizontal="center" vertical="center"/>
    </xf>
    <xf numFmtId="0" fontId="39" fillId="0" borderId="0" xfId="0" applyFont="1" applyAlignment="1">
      <alignment horizontal="right" vertical="center"/>
    </xf>
    <xf numFmtId="0" fontId="36" fillId="0" borderId="0" xfId="0" applyFont="1" applyAlignment="1">
      <alignment horizontal="right" vertical="center"/>
    </xf>
    <xf numFmtId="0" fontId="27" fillId="0" borderId="0" xfId="0" applyFont="1" applyAlignment="1">
      <alignment horizontal="right" vertical="center"/>
    </xf>
    <xf numFmtId="178" fontId="27" fillId="0" borderId="0" xfId="0" applyNumberFormat="1" applyFont="1">
      <alignment vertical="center"/>
    </xf>
    <xf numFmtId="0" fontId="27" fillId="0" borderId="0" xfId="0" applyFont="1" applyAlignment="1">
      <alignment horizontal="center" vertical="center"/>
    </xf>
    <xf numFmtId="178" fontId="0" fillId="0" borderId="0" xfId="0" applyNumberFormat="1">
      <alignment vertical="center"/>
    </xf>
    <xf numFmtId="0" fontId="36" fillId="0" borderId="0" xfId="0" applyFont="1" applyAlignment="1">
      <alignment horizontal="center" vertical="center"/>
    </xf>
    <xf numFmtId="178" fontId="36" fillId="0" borderId="0" xfId="8" applyNumberFormat="1" applyFont="1" applyFill="1" applyBorder="1" applyAlignment="1">
      <alignment vertical="center"/>
    </xf>
    <xf numFmtId="0" fontId="40" fillId="0" borderId="0" xfId="0" applyFont="1">
      <alignment vertical="center"/>
    </xf>
    <xf numFmtId="0" fontId="41" fillId="0" borderId="0" xfId="0" applyFont="1">
      <alignment vertical="center"/>
    </xf>
    <xf numFmtId="0" fontId="42" fillId="0" borderId="0" xfId="0" applyFont="1">
      <alignment vertical="center"/>
    </xf>
    <xf numFmtId="177" fontId="14" fillId="7" borderId="95" xfId="0" applyNumberFormat="1" applyFont="1" applyFill="1" applyBorder="1" applyAlignment="1">
      <alignment horizontal="right" vertical="center"/>
    </xf>
    <xf numFmtId="0" fontId="39" fillId="0" borderId="96" xfId="0" applyFont="1" applyBorder="1" applyAlignment="1">
      <alignment horizontal="center" vertical="center"/>
    </xf>
    <xf numFmtId="0" fontId="39" fillId="0" borderId="97" xfId="0" applyFont="1" applyBorder="1" applyAlignment="1">
      <alignment horizontal="center" vertical="center" wrapText="1"/>
    </xf>
    <xf numFmtId="49" fontId="13" fillId="0" borderId="98" xfId="0" applyNumberFormat="1" applyFont="1" applyBorder="1" applyAlignment="1">
      <alignment horizontal="center" vertical="center" wrapText="1"/>
    </xf>
    <xf numFmtId="177" fontId="36" fillId="0" borderId="99" xfId="0" applyNumberFormat="1" applyFont="1" applyBorder="1" applyAlignment="1">
      <alignment horizontal="center" vertical="center"/>
    </xf>
    <xf numFmtId="49" fontId="13" fillId="0" borderId="100" xfId="0" applyNumberFormat="1" applyFont="1" applyBorder="1" applyAlignment="1">
      <alignment horizontal="center" vertical="center" wrapText="1"/>
    </xf>
    <xf numFmtId="177" fontId="36" fillId="0" borderId="101" xfId="0" applyNumberFormat="1" applyFont="1" applyBorder="1" applyAlignment="1">
      <alignment horizontal="center" vertical="center"/>
    </xf>
    <xf numFmtId="0" fontId="27" fillId="13" borderId="0" xfId="0" applyFont="1" applyFill="1">
      <alignment vertical="center"/>
    </xf>
    <xf numFmtId="0" fontId="27" fillId="0" borderId="102" xfId="0" applyFont="1" applyBorder="1">
      <alignment vertical="center"/>
    </xf>
    <xf numFmtId="0" fontId="27" fillId="0" borderId="104" xfId="0" applyFont="1" applyBorder="1">
      <alignment vertical="center"/>
    </xf>
    <xf numFmtId="0" fontId="27" fillId="0" borderId="103" xfId="0" applyFont="1" applyBorder="1">
      <alignment vertical="center"/>
    </xf>
    <xf numFmtId="0" fontId="27" fillId="13" borderId="10" xfId="0" applyFont="1" applyFill="1" applyBorder="1">
      <alignment vertical="center"/>
    </xf>
    <xf numFmtId="0" fontId="27" fillId="13" borderId="11" xfId="0" applyFont="1" applyFill="1" applyBorder="1">
      <alignment vertical="center"/>
    </xf>
    <xf numFmtId="0" fontId="27" fillId="0" borderId="11" xfId="0" applyFont="1" applyBorder="1">
      <alignment vertical="center"/>
    </xf>
    <xf numFmtId="0" fontId="36" fillId="0" borderId="11" xfId="0" applyFont="1" applyBorder="1" applyAlignment="1">
      <alignment vertical="center" wrapText="1"/>
    </xf>
    <xf numFmtId="178" fontId="27" fillId="0" borderId="12" xfId="0" applyNumberFormat="1" applyFont="1" applyBorder="1">
      <alignment vertical="center"/>
    </xf>
    <xf numFmtId="0" fontId="36" fillId="0" borderId="101" xfId="0" applyFont="1" applyBorder="1" applyAlignment="1">
      <alignment horizontal="center" vertical="center"/>
    </xf>
    <xf numFmtId="0" fontId="0" fillId="0" borderId="102" xfId="0" applyBorder="1">
      <alignment vertical="center"/>
    </xf>
    <xf numFmtId="0" fontId="0" fillId="0" borderId="104" xfId="0" applyBorder="1">
      <alignment vertical="center"/>
    </xf>
    <xf numFmtId="0" fontId="0" fillId="0" borderId="103" xfId="0" applyBorder="1">
      <alignment vertical="center"/>
    </xf>
    <xf numFmtId="0" fontId="27" fillId="13" borderId="105" xfId="0" applyFont="1" applyFill="1" applyBorder="1">
      <alignment vertical="center"/>
    </xf>
    <xf numFmtId="0" fontId="0" fillId="13" borderId="10" xfId="0" applyFill="1" applyBorder="1">
      <alignment vertical="center"/>
    </xf>
    <xf numFmtId="0" fontId="0" fillId="13" borderId="11" xfId="0" applyFill="1" applyBorder="1">
      <alignment vertical="center"/>
    </xf>
    <xf numFmtId="0" fontId="0" fillId="0" borderId="11" xfId="0" applyBorder="1">
      <alignment vertical="center"/>
    </xf>
    <xf numFmtId="49" fontId="13" fillId="0" borderId="98" xfId="0" quotePrefix="1" applyNumberFormat="1" applyFont="1" applyBorder="1" applyAlignment="1">
      <alignment horizontal="center" vertical="center"/>
    </xf>
    <xf numFmtId="49" fontId="13" fillId="0" borderId="100" xfId="0" quotePrefix="1" applyNumberFormat="1" applyFont="1" applyBorder="1" applyAlignment="1">
      <alignment horizontal="center" vertical="center"/>
    </xf>
    <xf numFmtId="0" fontId="36" fillId="0" borderId="0" xfId="0" applyFont="1" applyAlignment="1">
      <alignment horizontal="center" vertical="center" wrapText="1"/>
    </xf>
    <xf numFmtId="0" fontId="0" fillId="0" borderId="11" xfId="0" applyBorder="1" applyAlignment="1">
      <alignment horizontal="center" vertical="center"/>
    </xf>
    <xf numFmtId="178" fontId="0" fillId="0" borderId="7" xfId="0" applyNumberFormat="1" applyBorder="1">
      <alignment vertical="center"/>
    </xf>
    <xf numFmtId="0" fontId="13" fillId="0" borderId="53"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0" xfId="0" applyFont="1">
      <alignment vertical="center"/>
    </xf>
    <xf numFmtId="177" fontId="14" fillId="0" borderId="105" xfId="0" applyNumberFormat="1" applyFont="1" applyBorder="1">
      <alignment vertical="center"/>
    </xf>
    <xf numFmtId="0" fontId="18" fillId="0" borderId="0" xfId="0" applyFont="1">
      <alignment vertical="center"/>
    </xf>
    <xf numFmtId="0" fontId="19" fillId="0" borderId="0" xfId="0" applyFont="1" applyAlignment="1">
      <alignment horizontal="right" vertical="center" indent="1"/>
    </xf>
    <xf numFmtId="179" fontId="14" fillId="0" borderId="105" xfId="0" applyNumberFormat="1" applyFont="1" applyBorder="1">
      <alignment vertical="center"/>
    </xf>
    <xf numFmtId="179" fontId="14" fillId="0" borderId="105" xfId="0" applyNumberFormat="1" applyFont="1" applyBorder="1" applyAlignment="1">
      <alignment horizontal="right" vertical="center"/>
    </xf>
    <xf numFmtId="0" fontId="13" fillId="0" borderId="13" xfId="0" applyFont="1" applyBorder="1" applyAlignment="1">
      <alignment horizontal="center" vertical="center" shrinkToFit="1"/>
    </xf>
    <xf numFmtId="0" fontId="13" fillId="0" borderId="13" xfId="0" applyFont="1" applyBorder="1" applyAlignment="1">
      <alignment horizontal="right" vertical="center" shrinkToFit="1"/>
    </xf>
    <xf numFmtId="0" fontId="13" fillId="0" borderId="68" xfId="0" applyFont="1" applyBorder="1" applyAlignment="1">
      <alignment horizontal="center" vertical="center" wrapText="1"/>
    </xf>
    <xf numFmtId="0" fontId="13" fillId="0" borderId="94"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lignment vertical="center"/>
    </xf>
    <xf numFmtId="0" fontId="27" fillId="0" borderId="106" xfId="0" applyFont="1" applyBorder="1">
      <alignment vertical="center"/>
    </xf>
    <xf numFmtId="178" fontId="0" fillId="0" borderId="2" xfId="0" applyNumberFormat="1" applyBorder="1">
      <alignment vertical="center"/>
    </xf>
    <xf numFmtId="0" fontId="0" fillId="0" borderId="106" xfId="0" applyBorder="1">
      <alignment vertical="center"/>
    </xf>
    <xf numFmtId="0" fontId="27" fillId="6" borderId="0" xfId="0" applyFont="1" applyFill="1">
      <alignment vertical="center"/>
    </xf>
    <xf numFmtId="0" fontId="27" fillId="6" borderId="102" xfId="0" applyFont="1" applyFill="1" applyBorder="1">
      <alignment vertical="center"/>
    </xf>
    <xf numFmtId="0" fontId="27" fillId="6" borderId="104" xfId="0" applyFont="1" applyFill="1" applyBorder="1">
      <alignment vertical="center"/>
    </xf>
    <xf numFmtId="0" fontId="27" fillId="6" borderId="105" xfId="0" applyFont="1" applyFill="1" applyBorder="1">
      <alignment vertical="center"/>
    </xf>
    <xf numFmtId="0" fontId="27" fillId="0" borderId="105" xfId="0" applyFont="1" applyBorder="1">
      <alignment vertical="center"/>
    </xf>
    <xf numFmtId="0" fontId="0" fillId="5" borderId="0" xfId="0" applyFill="1">
      <alignment vertical="center"/>
    </xf>
    <xf numFmtId="0" fontId="39" fillId="0" borderId="102" xfId="0" applyFont="1" applyBorder="1" applyAlignment="1">
      <alignment horizontal="center" vertical="center"/>
    </xf>
    <xf numFmtId="0" fontId="39" fillId="0" borderId="103" xfId="0" applyFont="1" applyBorder="1" applyAlignment="1">
      <alignment horizontal="center" vertical="center" wrapText="1"/>
    </xf>
    <xf numFmtId="49" fontId="13" fillId="0" borderId="105" xfId="0" applyNumberFormat="1" applyFont="1" applyBorder="1" applyAlignment="1">
      <alignment horizontal="center" vertical="center" wrapText="1"/>
    </xf>
    <xf numFmtId="177" fontId="36" fillId="0" borderId="106" xfId="0" applyNumberFormat="1" applyFont="1" applyBorder="1" applyAlignment="1">
      <alignment horizontal="center" vertical="center"/>
    </xf>
    <xf numFmtId="49" fontId="13" fillId="0" borderId="42" xfId="0" applyNumberFormat="1" applyFont="1" applyBorder="1" applyAlignment="1">
      <alignment horizontal="center" vertical="center" shrinkToFit="1"/>
    </xf>
    <xf numFmtId="0" fontId="13" fillId="0" borderId="9" xfId="0" applyFont="1" applyBorder="1">
      <alignment vertical="center"/>
    </xf>
    <xf numFmtId="9" fontId="0" fillId="0" borderId="22" xfId="0" applyNumberFormat="1" applyBorder="1" applyAlignment="1">
      <alignment horizontal="center" vertical="center"/>
    </xf>
    <xf numFmtId="9" fontId="0" fillId="0" borderId="28" xfId="0" applyNumberFormat="1" applyBorder="1" applyAlignment="1">
      <alignment horizontal="center" vertical="center"/>
    </xf>
    <xf numFmtId="9" fontId="0" fillId="0" borderId="112" xfId="0" applyNumberFormat="1" applyBorder="1" applyAlignment="1">
      <alignment horizontal="center" vertical="center"/>
    </xf>
    <xf numFmtId="0" fontId="20" fillId="0" borderId="0" xfId="0" applyFont="1">
      <alignment vertical="center"/>
    </xf>
    <xf numFmtId="0" fontId="21" fillId="0" borderId="0" xfId="0" applyFont="1" applyAlignment="1">
      <alignment horizontal="left" vertical="center"/>
    </xf>
    <xf numFmtId="183" fontId="14" fillId="0" borderId="105" xfId="0" applyNumberFormat="1" applyFont="1" applyBorder="1">
      <alignment vertical="center"/>
    </xf>
    <xf numFmtId="183" fontId="14" fillId="0" borderId="0" xfId="0" applyNumberFormat="1" applyFont="1">
      <alignment vertical="center"/>
    </xf>
    <xf numFmtId="177" fontId="14" fillId="0" borderId="0" xfId="0" applyNumberFormat="1" applyFont="1">
      <alignment vertical="center"/>
    </xf>
    <xf numFmtId="0" fontId="19" fillId="0" borderId="0" xfId="4" applyFont="1" applyAlignment="1">
      <alignment horizontal="right" vertical="center" indent="1"/>
    </xf>
    <xf numFmtId="180" fontId="14" fillId="0" borderId="0" xfId="0" applyNumberFormat="1" applyFont="1">
      <alignment vertical="center"/>
    </xf>
    <xf numFmtId="180" fontId="15" fillId="0" borderId="0" xfId="0" applyNumberFormat="1" applyFont="1">
      <alignment vertical="center"/>
    </xf>
    <xf numFmtId="181" fontId="27" fillId="0" borderId="0" xfId="0" applyNumberFormat="1" applyFont="1">
      <alignment vertical="center"/>
    </xf>
    <xf numFmtId="176" fontId="14" fillId="0" borderId="0" xfId="0" applyNumberFormat="1" applyFont="1">
      <alignment vertical="center"/>
    </xf>
    <xf numFmtId="176" fontId="15" fillId="0" borderId="0" xfId="0" applyNumberFormat="1" applyFont="1">
      <alignment vertical="center"/>
    </xf>
    <xf numFmtId="0" fontId="22" fillId="0" borderId="0" xfId="0" applyFont="1" applyAlignment="1">
      <alignment vertical="top" wrapText="1"/>
    </xf>
    <xf numFmtId="0" fontId="22" fillId="0" borderId="9" xfId="0" applyFont="1" applyBorder="1" applyAlignment="1">
      <alignment vertical="top" wrapText="1"/>
    </xf>
    <xf numFmtId="49" fontId="11" fillId="7" borderId="49" xfId="0" applyNumberFormat="1" applyFont="1" applyFill="1" applyBorder="1" applyAlignment="1">
      <alignment horizontal="center" vertical="center"/>
    </xf>
    <xf numFmtId="0" fontId="11" fillId="7" borderId="49" xfId="0" applyFont="1" applyFill="1" applyBorder="1" applyAlignment="1">
      <alignment horizontal="center" vertical="center"/>
    </xf>
    <xf numFmtId="0" fontId="10" fillId="5" borderId="6" xfId="0" applyFont="1" applyFill="1" applyBorder="1" applyAlignment="1">
      <alignment horizontal="center" vertical="center" shrinkToFit="1"/>
    </xf>
    <xf numFmtId="0" fontId="51" fillId="5" borderId="13" xfId="0" applyFont="1" applyFill="1" applyBorder="1" applyAlignment="1">
      <alignment horizontal="center" vertical="center" shrinkToFit="1"/>
    </xf>
    <xf numFmtId="0" fontId="18" fillId="0" borderId="9" xfId="0" applyFont="1" applyBorder="1">
      <alignment vertical="center"/>
    </xf>
    <xf numFmtId="0" fontId="13" fillId="0" borderId="70" xfId="0" applyFont="1" applyBorder="1" applyAlignment="1">
      <alignment horizontal="center" vertical="center"/>
    </xf>
    <xf numFmtId="0" fontId="43" fillId="12" borderId="0" xfId="0" applyFont="1" applyFill="1" applyAlignment="1">
      <alignment vertical="center" wrapText="1"/>
    </xf>
    <xf numFmtId="0" fontId="27" fillId="0" borderId="105" xfId="0" applyFont="1" applyBorder="1" applyAlignment="1">
      <alignment horizontal="right" vertical="center"/>
    </xf>
    <xf numFmtId="0" fontId="27" fillId="0" borderId="105" xfId="0" applyFont="1" applyBorder="1" applyAlignment="1">
      <alignment horizontal="center" vertical="center"/>
    </xf>
    <xf numFmtId="0" fontId="19" fillId="0" borderId="28" xfId="0" applyFont="1" applyBorder="1" applyAlignment="1">
      <alignment horizontal="right" vertical="center" indent="1"/>
    </xf>
    <xf numFmtId="0" fontId="13" fillId="0" borderId="15" xfId="0" applyFont="1" applyBorder="1" applyAlignment="1">
      <alignment horizontal="left" vertical="center" shrinkToFit="1"/>
    </xf>
    <xf numFmtId="0" fontId="13" fillId="0" borderId="70" xfId="0" applyFont="1" applyBorder="1" applyAlignment="1">
      <alignment horizontal="center" vertical="top"/>
    </xf>
    <xf numFmtId="0" fontId="13" fillId="0" borderId="94" xfId="0" applyFont="1" applyBorder="1" applyAlignment="1">
      <alignment horizontal="center" vertical="top"/>
    </xf>
    <xf numFmtId="0" fontId="0" fillId="0" borderId="9" xfId="0" applyBorder="1">
      <alignment vertical="center"/>
    </xf>
    <xf numFmtId="0" fontId="13" fillId="0" borderId="94" xfId="0" applyFont="1" applyBorder="1" applyAlignment="1">
      <alignment horizontal="center" vertical="center"/>
    </xf>
    <xf numFmtId="177" fontId="14" fillId="7" borderId="123" xfId="0" applyNumberFormat="1" applyFont="1" applyFill="1" applyBorder="1" applyAlignment="1">
      <alignment horizontal="right" vertical="center"/>
    </xf>
    <xf numFmtId="0" fontId="0" fillId="0" borderId="105" xfId="0" applyBorder="1">
      <alignment vertical="center"/>
    </xf>
    <xf numFmtId="184" fontId="15" fillId="0" borderId="105" xfId="11" applyNumberFormat="1" applyFont="1" applyBorder="1">
      <alignment vertical="center"/>
    </xf>
    <xf numFmtId="0" fontId="55" fillId="0" borderId="63" xfId="0" applyFont="1" applyBorder="1" applyAlignment="1">
      <alignment horizontal="center" vertical="center" wrapText="1"/>
    </xf>
    <xf numFmtId="0" fontId="55" fillId="0" borderId="46" xfId="0" applyFont="1" applyBorder="1" applyAlignment="1">
      <alignment horizontal="center" vertical="center" wrapText="1"/>
    </xf>
    <xf numFmtId="0" fontId="55" fillId="0" borderId="47" xfId="0" applyFont="1" applyBorder="1" applyAlignment="1">
      <alignment horizontal="center" vertical="center" wrapText="1"/>
    </xf>
    <xf numFmtId="0" fontId="37" fillId="0" borderId="63" xfId="0" applyFont="1" applyBorder="1" applyAlignment="1">
      <alignment horizontal="center" vertical="center"/>
    </xf>
    <xf numFmtId="0" fontId="37" fillId="0" borderId="46" xfId="0" applyFont="1" applyBorder="1" applyAlignment="1">
      <alignment horizontal="center" vertical="center"/>
    </xf>
    <xf numFmtId="0" fontId="37" fillId="0" borderId="47" xfId="0" applyFont="1" applyBorder="1" applyAlignment="1">
      <alignment horizontal="center" vertical="center"/>
    </xf>
    <xf numFmtId="0" fontId="37" fillId="0" borderId="43" xfId="0" applyFont="1" applyBorder="1" applyAlignment="1">
      <alignment horizontal="center" vertical="center"/>
    </xf>
    <xf numFmtId="0" fontId="55" fillId="0" borderId="0" xfId="0" applyFont="1" applyAlignment="1">
      <alignment horizontal="center" vertical="center" wrapText="1"/>
    </xf>
    <xf numFmtId="0" fontId="37" fillId="0" borderId="48" xfId="0" applyFont="1" applyBorder="1" applyAlignment="1">
      <alignment horizontal="center" vertical="center"/>
    </xf>
    <xf numFmtId="0" fontId="55" fillId="0" borderId="133" xfId="0" applyFont="1" applyBorder="1" applyAlignment="1">
      <alignment horizontal="center" vertical="center" wrapText="1"/>
    </xf>
    <xf numFmtId="0" fontId="55" fillId="0" borderId="48" xfId="0" applyFont="1" applyBorder="1" applyAlignment="1">
      <alignment horizontal="center" vertical="center" wrapText="1"/>
    </xf>
    <xf numFmtId="0" fontId="37" fillId="0" borderId="63" xfId="10" applyFont="1" applyBorder="1" applyAlignment="1">
      <alignment horizontal="center" vertical="center" wrapText="1"/>
    </xf>
    <xf numFmtId="0" fontId="37" fillId="0" borderId="46" xfId="10" applyFont="1" applyBorder="1" applyAlignment="1">
      <alignment horizontal="center" vertical="center" wrapText="1"/>
    </xf>
    <xf numFmtId="0" fontId="37" fillId="0" borderId="48" xfId="10" applyFont="1" applyBorder="1" applyAlignment="1">
      <alignment horizontal="center" vertical="center" wrapText="1"/>
    </xf>
    <xf numFmtId="0" fontId="37" fillId="0" borderId="90" xfId="10" applyFont="1" applyBorder="1" applyAlignment="1">
      <alignment horizontal="center" vertical="center" wrapText="1"/>
    </xf>
    <xf numFmtId="0" fontId="37" fillId="0" borderId="47" xfId="10" applyFont="1" applyBorder="1" applyAlignment="1">
      <alignment horizontal="center" vertical="center" wrapText="1"/>
    </xf>
    <xf numFmtId="0" fontId="37" fillId="0" borderId="43" xfId="10" applyFont="1" applyBorder="1" applyAlignment="1">
      <alignment horizontal="center" vertical="center" wrapText="1"/>
    </xf>
    <xf numFmtId="0" fontId="37" fillId="0" borderId="90" xfId="10" applyFont="1" applyBorder="1" applyAlignment="1">
      <alignment horizontal="center" vertical="center"/>
    </xf>
    <xf numFmtId="0" fontId="37" fillId="0" borderId="46" xfId="10" applyFont="1" applyBorder="1" applyAlignment="1">
      <alignment horizontal="center" vertical="center"/>
    </xf>
    <xf numFmtId="0" fontId="37" fillId="0" borderId="47" xfId="10" applyFont="1" applyBorder="1" applyAlignment="1">
      <alignment horizontal="center" vertical="center"/>
    </xf>
    <xf numFmtId="0" fontId="37" fillId="0" borderId="63" xfId="10" applyFont="1" applyBorder="1" applyAlignment="1">
      <alignment horizontal="center" vertical="center"/>
    </xf>
    <xf numFmtId="0" fontId="37" fillId="0" borderId="48" xfId="10" applyFont="1" applyBorder="1" applyAlignment="1">
      <alignment horizontal="center" vertical="center"/>
    </xf>
    <xf numFmtId="0" fontId="37" fillId="11" borderId="63" xfId="114" applyFont="1" applyFill="1" applyBorder="1" applyAlignment="1">
      <alignment horizontal="center" vertical="top" textRotation="255" wrapText="1"/>
    </xf>
    <xf numFmtId="0" fontId="37" fillId="11" borderId="46" xfId="114" applyFont="1" applyFill="1" applyBorder="1" applyAlignment="1">
      <alignment horizontal="center" vertical="top" textRotation="255" wrapText="1"/>
    </xf>
    <xf numFmtId="0" fontId="37" fillId="11" borderId="6" xfId="114" applyFont="1" applyFill="1" applyBorder="1" applyAlignment="1">
      <alignment horizontal="center" vertical="top" textRotation="255" wrapText="1"/>
    </xf>
    <xf numFmtId="0" fontId="37" fillId="0" borderId="7" xfId="0" applyFont="1" applyBorder="1" applyAlignment="1">
      <alignment horizontal="center" vertical="center" shrinkToFit="1"/>
    </xf>
    <xf numFmtId="49" fontId="38" fillId="0" borderId="7" xfId="0" applyNumberFormat="1" applyFont="1" applyBorder="1" applyAlignment="1">
      <alignment horizontal="center" vertical="center" shrinkToFit="1"/>
    </xf>
    <xf numFmtId="49" fontId="13" fillId="0" borderId="2" xfId="0" applyNumberFormat="1" applyFont="1" applyBorder="1" applyAlignment="1">
      <alignment horizontal="center" vertical="center" shrinkToFit="1"/>
    </xf>
    <xf numFmtId="177" fontId="14" fillId="0" borderId="2" xfId="0" applyNumberFormat="1" applyFont="1" applyBorder="1" applyAlignment="1">
      <alignment horizontal="right" vertical="center"/>
    </xf>
    <xf numFmtId="49" fontId="13" fillId="0" borderId="0" xfId="0" applyNumberFormat="1" applyFont="1" applyAlignment="1">
      <alignment horizontal="center" vertical="center" shrinkToFit="1"/>
    </xf>
    <xf numFmtId="177" fontId="47" fillId="0" borderId="0" xfId="0" applyNumberFormat="1" applyFont="1" applyAlignment="1">
      <alignment horizontal="right" vertical="center"/>
    </xf>
    <xf numFmtId="0" fontId="38" fillId="0" borderId="0" xfId="0" applyFont="1" applyAlignment="1">
      <alignment horizontal="center" vertical="center" wrapText="1"/>
    </xf>
    <xf numFmtId="0" fontId="38" fillId="0" borderId="0" xfId="0" applyFont="1" applyAlignment="1">
      <alignment horizontal="center" vertical="center"/>
    </xf>
    <xf numFmtId="177" fontId="14" fillId="7" borderId="50" xfId="8" applyNumberFormat="1" applyFont="1" applyFill="1" applyBorder="1" applyAlignment="1" applyProtection="1">
      <alignment horizontal="right" vertical="center"/>
      <protection locked="0"/>
    </xf>
    <xf numFmtId="177" fontId="14" fillId="7" borderId="52" xfId="8" applyNumberFormat="1" applyFont="1" applyFill="1" applyBorder="1" applyAlignment="1" applyProtection="1">
      <alignment horizontal="right" vertical="center"/>
      <protection locked="0"/>
    </xf>
    <xf numFmtId="177" fontId="14" fillId="7" borderId="50" xfId="0" applyNumberFormat="1" applyFont="1" applyFill="1" applyBorder="1" applyAlignment="1" applyProtection="1">
      <alignment horizontal="right" vertical="center"/>
      <protection locked="0"/>
    </xf>
    <xf numFmtId="177" fontId="14" fillId="7" borderId="52" xfId="0" applyNumberFormat="1" applyFont="1" applyFill="1" applyBorder="1" applyAlignment="1" applyProtection="1">
      <alignment horizontal="right" vertical="center"/>
      <protection locked="0"/>
    </xf>
    <xf numFmtId="177" fontId="14" fillId="7" borderId="88" xfId="0" applyNumberFormat="1" applyFont="1" applyFill="1" applyBorder="1" applyAlignment="1" applyProtection="1">
      <alignment horizontal="right" vertical="center"/>
      <protection locked="0"/>
    </xf>
    <xf numFmtId="177" fontId="14" fillId="7" borderId="95" xfId="0" applyNumberFormat="1" applyFont="1" applyFill="1" applyBorder="1" applyAlignment="1" applyProtection="1">
      <alignment horizontal="right" vertical="center"/>
      <protection locked="0"/>
    </xf>
    <xf numFmtId="177" fontId="14" fillId="7" borderId="55" xfId="0" applyNumberFormat="1" applyFont="1" applyFill="1" applyBorder="1" applyAlignment="1" applyProtection="1">
      <alignment horizontal="right" vertical="center"/>
      <protection locked="0"/>
    </xf>
    <xf numFmtId="177" fontId="14" fillId="7" borderId="57" xfId="0" applyNumberFormat="1" applyFont="1" applyFill="1" applyBorder="1" applyAlignment="1" applyProtection="1">
      <alignment horizontal="right" vertical="center"/>
      <protection locked="0"/>
    </xf>
    <xf numFmtId="177" fontId="14" fillId="7" borderId="109" xfId="8" applyNumberFormat="1" applyFont="1" applyFill="1" applyBorder="1" applyAlignment="1" applyProtection="1">
      <alignment horizontal="right" vertical="center"/>
      <protection locked="0"/>
    </xf>
    <xf numFmtId="177" fontId="14" fillId="7" borderId="110" xfId="8" applyNumberFormat="1" applyFont="1" applyFill="1" applyBorder="1" applyAlignment="1" applyProtection="1">
      <alignment horizontal="right" vertical="center"/>
      <protection locked="0"/>
    </xf>
    <xf numFmtId="0" fontId="0" fillId="7" borderId="49" xfId="0" applyFill="1" applyBorder="1" applyProtection="1">
      <alignment vertical="center"/>
      <protection locked="0"/>
    </xf>
    <xf numFmtId="0" fontId="0" fillId="7" borderId="52" xfId="0" applyFill="1" applyBorder="1" applyProtection="1">
      <alignment vertical="center"/>
      <protection locked="0"/>
    </xf>
    <xf numFmtId="0" fontId="3" fillId="7" borderId="52" xfId="0" applyFont="1" applyFill="1" applyBorder="1" applyProtection="1">
      <alignment vertical="center"/>
      <protection locked="0"/>
    </xf>
    <xf numFmtId="0" fontId="0" fillId="7" borderId="95" xfId="0" applyFill="1" applyBorder="1" applyProtection="1">
      <alignment vertical="center"/>
      <protection locked="0"/>
    </xf>
    <xf numFmtId="0" fontId="0" fillId="7" borderId="57" xfId="0" applyFill="1" applyBorder="1" applyProtection="1">
      <alignment vertical="center"/>
      <protection locked="0"/>
    </xf>
    <xf numFmtId="177" fontId="14" fillId="7" borderId="109" xfId="0" applyNumberFormat="1" applyFont="1" applyFill="1" applyBorder="1" applyAlignment="1" applyProtection="1">
      <alignment horizontal="right" vertical="center"/>
      <protection locked="0"/>
    </xf>
    <xf numFmtId="177" fontId="14" fillId="7" borderId="110" xfId="0" applyNumberFormat="1" applyFont="1" applyFill="1" applyBorder="1" applyAlignment="1" applyProtection="1">
      <alignment horizontal="right" vertical="center"/>
      <protection locked="0"/>
    </xf>
    <xf numFmtId="0" fontId="0" fillId="7" borderId="123" xfId="0" applyFill="1" applyBorder="1" applyProtection="1">
      <alignment vertical="center"/>
      <protection locked="0"/>
    </xf>
    <xf numFmtId="177" fontId="47" fillId="7" borderId="50" xfId="0" applyNumberFormat="1" applyFont="1" applyFill="1" applyBorder="1" applyAlignment="1" applyProtection="1">
      <alignment horizontal="right" vertical="center"/>
      <protection locked="0"/>
    </xf>
    <xf numFmtId="182" fontId="46" fillId="7" borderId="31" xfId="9" applyNumberFormat="1" applyFont="1" applyFill="1" applyBorder="1" applyAlignment="1" applyProtection="1">
      <alignment horizontal="right" vertical="center" indent="1"/>
      <protection locked="0"/>
    </xf>
    <xf numFmtId="182" fontId="46" fillId="7" borderId="29" xfId="9" applyNumberFormat="1" applyFont="1" applyFill="1" applyBorder="1" applyAlignment="1" applyProtection="1">
      <alignment horizontal="right" vertical="center" indent="1"/>
      <protection locked="0"/>
    </xf>
    <xf numFmtId="182" fontId="46" fillId="7" borderId="32" xfId="9" applyNumberFormat="1" applyFont="1" applyFill="1" applyBorder="1" applyAlignment="1" applyProtection="1">
      <alignment horizontal="right" vertical="center" indent="1"/>
      <protection locked="0"/>
    </xf>
    <xf numFmtId="182" fontId="46" fillId="7" borderId="36" xfId="9" applyNumberFormat="1" applyFont="1" applyFill="1" applyBorder="1" applyAlignment="1" applyProtection="1">
      <alignment horizontal="right" vertical="center" indent="1"/>
      <protection locked="0"/>
    </xf>
    <xf numFmtId="182" fontId="46" fillId="7" borderId="34" xfId="9" applyNumberFormat="1" applyFont="1" applyFill="1" applyBorder="1" applyAlignment="1" applyProtection="1">
      <alignment horizontal="right" vertical="center" indent="1"/>
      <protection locked="0"/>
    </xf>
    <xf numFmtId="182" fontId="46" fillId="7" borderId="37" xfId="9" applyNumberFormat="1" applyFont="1" applyFill="1" applyBorder="1" applyAlignment="1" applyProtection="1">
      <alignment horizontal="right" vertical="center" indent="1"/>
      <protection locked="0"/>
    </xf>
    <xf numFmtId="182" fontId="46" fillId="7" borderId="25" xfId="9" applyNumberFormat="1" applyFont="1" applyFill="1" applyBorder="1" applyAlignment="1" applyProtection="1">
      <alignment horizontal="right" vertical="center" indent="1"/>
      <protection locked="0"/>
    </xf>
    <xf numFmtId="182" fontId="46" fillId="7" borderId="23" xfId="9" applyNumberFormat="1" applyFont="1" applyFill="1" applyBorder="1" applyAlignment="1" applyProtection="1">
      <alignment horizontal="right" vertical="center" indent="1"/>
      <protection locked="0"/>
    </xf>
    <xf numFmtId="182" fontId="46" fillId="7" borderId="26" xfId="9" applyNumberFormat="1" applyFont="1" applyFill="1" applyBorder="1" applyAlignment="1" applyProtection="1">
      <alignment horizontal="right" vertical="center" indent="1"/>
      <protection locked="0"/>
    </xf>
    <xf numFmtId="0" fontId="45" fillId="0" borderId="7" xfId="10" applyFont="1" applyBorder="1" applyAlignment="1">
      <alignment horizontal="center"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13" fillId="0" borderId="15" xfId="0" applyFont="1" applyBorder="1" applyAlignment="1">
      <alignment horizontal="center" vertical="center"/>
    </xf>
    <xf numFmtId="0" fontId="13" fillId="0" borderId="8" xfId="0" applyFont="1" applyBorder="1" applyAlignment="1">
      <alignment horizontal="center" vertical="center"/>
    </xf>
    <xf numFmtId="0" fontId="13" fillId="0" borderId="1" xfId="0" applyFont="1" applyBorder="1" applyAlignment="1">
      <alignment horizontal="center" vertical="center"/>
    </xf>
    <xf numFmtId="0" fontId="13" fillId="0" borderId="13" xfId="0" applyFont="1" applyBorder="1" applyAlignment="1">
      <alignment horizontal="center" vertical="center"/>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13" fillId="0" borderId="14" xfId="0" applyFont="1" applyBorder="1" applyAlignment="1">
      <alignment horizontal="center" vertical="center"/>
    </xf>
    <xf numFmtId="0" fontId="13" fillId="0" borderId="80" xfId="0" applyFont="1" applyBorder="1" applyAlignment="1">
      <alignment horizontal="center" vertical="center" wrapText="1"/>
    </xf>
    <xf numFmtId="0" fontId="13" fillId="0" borderId="81" xfId="0" applyFont="1" applyBorder="1" applyAlignment="1">
      <alignment horizontal="center" vertical="center" wrapText="1"/>
    </xf>
    <xf numFmtId="0" fontId="13" fillId="0" borderId="53"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4" xfId="0" applyFont="1" applyBorder="1" applyAlignment="1">
      <alignment horizontal="center" vertical="center" wrapText="1"/>
    </xf>
    <xf numFmtId="182" fontId="46" fillId="7" borderId="71" xfId="9" applyNumberFormat="1" applyFont="1" applyFill="1" applyBorder="1" applyAlignment="1" applyProtection="1">
      <alignment horizontal="right" vertical="center" indent="1"/>
      <protection locked="0"/>
    </xf>
    <xf numFmtId="182" fontId="46" fillId="7" borderId="72" xfId="9" applyNumberFormat="1" applyFont="1" applyFill="1" applyBorder="1" applyAlignment="1" applyProtection="1">
      <alignment horizontal="right" vertical="center" indent="1"/>
      <protection locked="0"/>
    </xf>
    <xf numFmtId="182" fontId="46" fillId="7" borderId="73" xfId="9" applyNumberFormat="1" applyFont="1" applyFill="1" applyBorder="1" applyAlignment="1" applyProtection="1">
      <alignment horizontal="right" vertical="center" indent="1"/>
      <protection locked="0"/>
    </xf>
    <xf numFmtId="182" fontId="46" fillId="7" borderId="39" xfId="9" applyNumberFormat="1" applyFont="1" applyFill="1" applyBorder="1" applyAlignment="1" applyProtection="1">
      <alignment horizontal="right" vertical="center" indent="1"/>
      <protection locked="0"/>
    </xf>
    <xf numFmtId="182" fontId="46" fillId="7" borderId="40" xfId="9" applyNumberFormat="1" applyFont="1" applyFill="1" applyBorder="1" applyAlignment="1" applyProtection="1">
      <alignment horizontal="right" vertical="center" indent="1"/>
      <protection locked="0"/>
    </xf>
    <xf numFmtId="182" fontId="46" fillId="7" borderId="41" xfId="9" applyNumberFormat="1" applyFont="1" applyFill="1" applyBorder="1" applyAlignment="1" applyProtection="1">
      <alignment horizontal="right" vertical="center" indent="1"/>
      <protection locked="0"/>
    </xf>
    <xf numFmtId="177" fontId="14" fillId="7" borderId="25" xfId="0" applyNumberFormat="1" applyFont="1" applyFill="1" applyBorder="1" applyAlignment="1" applyProtection="1">
      <alignment horizontal="center" vertical="center"/>
      <protection locked="0"/>
    </xf>
    <xf numFmtId="177" fontId="14" fillId="7" borderId="23" xfId="0" applyNumberFormat="1" applyFont="1" applyFill="1" applyBorder="1" applyAlignment="1" applyProtection="1">
      <alignment horizontal="center" vertical="center"/>
      <protection locked="0"/>
    </xf>
    <xf numFmtId="177" fontId="14" fillId="7" borderId="26" xfId="0" applyNumberFormat="1" applyFont="1" applyFill="1" applyBorder="1" applyAlignment="1" applyProtection="1">
      <alignment horizontal="center" vertical="center"/>
      <protection locked="0"/>
    </xf>
    <xf numFmtId="177" fontId="14" fillId="7" borderId="31" xfId="0" applyNumberFormat="1" applyFont="1" applyFill="1" applyBorder="1" applyAlignment="1" applyProtection="1">
      <alignment horizontal="center" vertical="center"/>
      <protection locked="0"/>
    </xf>
    <xf numFmtId="177" fontId="14" fillId="7" borderId="29" xfId="0" applyNumberFormat="1" applyFont="1" applyFill="1" applyBorder="1" applyAlignment="1" applyProtection="1">
      <alignment horizontal="center" vertical="center"/>
      <protection locked="0"/>
    </xf>
    <xf numFmtId="177" fontId="14" fillId="7" borderId="32" xfId="0" applyNumberFormat="1" applyFont="1" applyFill="1" applyBorder="1" applyAlignment="1" applyProtection="1">
      <alignment horizontal="center" vertical="center"/>
      <protection locked="0"/>
    </xf>
    <xf numFmtId="177" fontId="14" fillId="7" borderId="39" xfId="0" applyNumberFormat="1" applyFont="1" applyFill="1" applyBorder="1" applyAlignment="1" applyProtection="1">
      <alignment horizontal="center" vertical="center"/>
      <protection locked="0"/>
    </xf>
    <xf numFmtId="177" fontId="14" fillId="7" borderId="40" xfId="0" applyNumberFormat="1" applyFont="1" applyFill="1" applyBorder="1" applyAlignment="1" applyProtection="1">
      <alignment horizontal="center" vertical="center"/>
      <protection locked="0"/>
    </xf>
    <xf numFmtId="177" fontId="14" fillId="7" borderId="41" xfId="0" applyNumberFormat="1" applyFont="1" applyFill="1" applyBorder="1" applyAlignment="1" applyProtection="1">
      <alignment horizontal="center" vertical="center"/>
      <protection locked="0"/>
    </xf>
    <xf numFmtId="0" fontId="13" fillId="0" borderId="2" xfId="0" applyFont="1" applyBorder="1" applyAlignment="1">
      <alignment horizontal="center" vertical="center"/>
    </xf>
    <xf numFmtId="0" fontId="13" fillId="0" borderId="68" xfId="0" applyFont="1" applyBorder="1" applyAlignment="1">
      <alignment horizontal="center" vertical="center"/>
    </xf>
    <xf numFmtId="0" fontId="13" fillId="0" borderId="69" xfId="0" applyFont="1" applyBorder="1" applyAlignment="1">
      <alignment horizontal="center" vertical="center"/>
    </xf>
    <xf numFmtId="0" fontId="13" fillId="0" borderId="70"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37" fillId="0" borderId="53" xfId="0" applyFont="1" applyBorder="1" applyAlignment="1">
      <alignment horizontal="center" vertical="center" wrapText="1"/>
    </xf>
    <xf numFmtId="0" fontId="37" fillId="0" borderId="8"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7" xfId="0" applyFont="1" applyBorder="1" applyAlignment="1">
      <alignment horizontal="center" vertical="center" wrapText="1"/>
    </xf>
    <xf numFmtId="177" fontId="14" fillId="7" borderId="107" xfId="0" applyNumberFormat="1" applyFont="1" applyFill="1" applyBorder="1" applyAlignment="1" applyProtection="1">
      <alignment horizontal="center" vertical="center"/>
      <protection locked="0"/>
    </xf>
    <xf numFmtId="177" fontId="14" fillId="7" borderId="108" xfId="0" applyNumberFormat="1" applyFont="1" applyFill="1" applyBorder="1" applyAlignment="1" applyProtection="1">
      <alignment horizontal="center" vertical="center"/>
      <protection locked="0"/>
    </xf>
    <xf numFmtId="177" fontId="14" fillId="7" borderId="71" xfId="0" applyNumberFormat="1" applyFont="1" applyFill="1" applyBorder="1" applyAlignment="1" applyProtection="1">
      <alignment horizontal="center" vertical="center"/>
      <protection locked="0"/>
    </xf>
    <xf numFmtId="177" fontId="14" fillId="7" borderId="72" xfId="0" applyNumberFormat="1" applyFont="1" applyFill="1" applyBorder="1" applyAlignment="1" applyProtection="1">
      <alignment horizontal="center" vertical="center"/>
      <protection locked="0"/>
    </xf>
    <xf numFmtId="177" fontId="14" fillId="7" borderId="73" xfId="0" applyNumberFormat="1" applyFont="1" applyFill="1" applyBorder="1" applyAlignment="1" applyProtection="1">
      <alignment horizontal="center" vertical="center"/>
      <protection locked="0"/>
    </xf>
    <xf numFmtId="177" fontId="14" fillId="7" borderId="36" xfId="0" applyNumberFormat="1" applyFont="1" applyFill="1" applyBorder="1" applyAlignment="1" applyProtection="1">
      <alignment horizontal="center" vertical="center"/>
      <protection locked="0"/>
    </xf>
    <xf numFmtId="177" fontId="14" fillId="7" borderId="34" xfId="0" applyNumberFormat="1" applyFont="1" applyFill="1" applyBorder="1" applyAlignment="1" applyProtection="1">
      <alignment horizontal="center" vertical="center"/>
      <protection locked="0"/>
    </xf>
    <xf numFmtId="177" fontId="14" fillId="7" borderId="37" xfId="0" applyNumberFormat="1" applyFont="1" applyFill="1" applyBorder="1" applyAlignment="1" applyProtection="1">
      <alignment horizontal="center" vertical="center"/>
      <protection locked="0"/>
    </xf>
    <xf numFmtId="0" fontId="29" fillId="0" borderId="0" xfId="0" applyFont="1" applyAlignment="1">
      <alignment horizontal="center" vertical="center"/>
    </xf>
    <xf numFmtId="0" fontId="30" fillId="8" borderId="65" xfId="0" applyFont="1" applyFill="1" applyBorder="1" applyAlignment="1">
      <alignment horizontal="center" vertical="center"/>
    </xf>
    <xf numFmtId="0" fontId="30" fillId="8" borderId="66" xfId="0" applyFont="1" applyFill="1" applyBorder="1" applyAlignment="1">
      <alignment horizontal="center" vertical="center"/>
    </xf>
    <xf numFmtId="0" fontId="30" fillId="8" borderId="67" xfId="0" applyFont="1" applyFill="1" applyBorder="1" applyAlignment="1">
      <alignment horizontal="center" vertical="center"/>
    </xf>
    <xf numFmtId="0" fontId="13" fillId="0" borderId="2" xfId="0" applyFont="1" applyBorder="1">
      <alignment vertical="center"/>
    </xf>
    <xf numFmtId="0" fontId="13" fillId="0" borderId="8" xfId="0" applyFont="1" applyBorder="1">
      <alignment vertical="center"/>
    </xf>
    <xf numFmtId="0" fontId="13" fillId="0" borderId="9" xfId="0" applyFont="1" applyBorder="1">
      <alignment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13"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4" xfId="0" applyFont="1" applyBorder="1" applyAlignment="1">
      <alignment horizontal="center" vertical="center"/>
    </xf>
    <xf numFmtId="0" fontId="13" fillId="0" borderId="1" xfId="0" applyFont="1" applyBorder="1" applyAlignment="1">
      <alignment horizontal="center" vertical="center" wrapText="1"/>
    </xf>
    <xf numFmtId="0" fontId="37" fillId="0" borderId="7" xfId="10" applyFont="1" applyBorder="1" applyAlignment="1">
      <alignment horizontal="center" vertical="center"/>
    </xf>
    <xf numFmtId="182" fontId="46" fillId="7" borderId="19" xfId="9" applyNumberFormat="1" applyFont="1" applyFill="1" applyBorder="1" applyAlignment="1" applyProtection="1">
      <alignment horizontal="right" vertical="center" indent="1"/>
      <protection locked="0"/>
    </xf>
    <xf numFmtId="182" fontId="46" fillId="7" borderId="17" xfId="9" applyNumberFormat="1" applyFont="1" applyFill="1" applyBorder="1" applyAlignment="1" applyProtection="1">
      <alignment horizontal="right" vertical="center" indent="1"/>
      <protection locked="0"/>
    </xf>
    <xf numFmtId="182" fontId="46" fillId="7" borderId="20" xfId="9" applyNumberFormat="1" applyFont="1" applyFill="1" applyBorder="1" applyAlignment="1" applyProtection="1">
      <alignment horizontal="right" vertical="center" indent="1"/>
      <protection locked="0"/>
    </xf>
    <xf numFmtId="177" fontId="14" fillId="0" borderId="0" xfId="0" applyNumberFormat="1" applyFont="1">
      <alignment vertical="center"/>
    </xf>
    <xf numFmtId="183" fontId="14" fillId="7" borderId="31" xfId="0" applyNumberFormat="1" applyFont="1" applyFill="1" applyBorder="1" applyAlignment="1" applyProtection="1">
      <alignment horizontal="center" vertical="center"/>
      <protection locked="0"/>
    </xf>
    <xf numFmtId="183" fontId="14" fillId="7" borderId="29" xfId="0" applyNumberFormat="1" applyFont="1" applyFill="1" applyBorder="1" applyAlignment="1" applyProtection="1">
      <alignment horizontal="center" vertical="center"/>
      <protection locked="0"/>
    </xf>
    <xf numFmtId="183" fontId="14" fillId="7" borderId="39" xfId="0" applyNumberFormat="1" applyFont="1" applyFill="1" applyBorder="1" applyAlignment="1" applyProtection="1">
      <alignment horizontal="center" vertical="center"/>
      <protection locked="0"/>
    </xf>
    <xf numFmtId="183" fontId="14" fillId="7" borderId="40" xfId="0" applyNumberFormat="1" applyFont="1" applyFill="1" applyBorder="1" applyAlignment="1" applyProtection="1">
      <alignment horizontal="center" vertical="center"/>
      <protection locked="0"/>
    </xf>
    <xf numFmtId="0" fontId="13" fillId="0" borderId="89" xfId="0" applyFont="1" applyBorder="1" applyAlignment="1">
      <alignment horizontal="center" vertical="center"/>
    </xf>
    <xf numFmtId="0" fontId="13" fillId="0" borderId="9" xfId="0" applyFont="1" applyBorder="1" applyAlignment="1">
      <alignment horizontal="center" vertical="center"/>
    </xf>
    <xf numFmtId="0" fontId="13" fillId="0" borderId="111" xfId="0" applyFont="1" applyBorder="1" applyAlignment="1">
      <alignment horizontal="center" vertical="center"/>
    </xf>
    <xf numFmtId="0" fontId="20" fillId="0" borderId="1" xfId="0" applyFont="1" applyBorder="1" applyAlignment="1">
      <alignment horizontal="center" vertical="center"/>
    </xf>
    <xf numFmtId="0" fontId="20" fillId="0" borderId="13" xfId="0" applyFont="1" applyBorder="1" applyAlignment="1">
      <alignment horizontal="center" vertical="center"/>
    </xf>
    <xf numFmtId="0" fontId="20" fillId="0" borderId="53" xfId="0" applyFont="1" applyBorder="1" applyAlignment="1">
      <alignment horizontal="center" vertical="center"/>
    </xf>
    <xf numFmtId="0" fontId="20" fillId="0" borderId="54" xfId="0" applyFont="1" applyBorder="1" applyAlignment="1">
      <alignment horizontal="center" vertical="center"/>
    </xf>
    <xf numFmtId="0" fontId="20" fillId="0" borderId="8" xfId="0" applyFont="1" applyBorder="1" applyAlignment="1">
      <alignment horizontal="center" vertical="center"/>
    </xf>
    <xf numFmtId="0" fontId="20" fillId="0" borderId="14" xfId="0" applyFont="1" applyBorder="1" applyAlignment="1">
      <alignment horizontal="center" vertical="center"/>
    </xf>
    <xf numFmtId="183" fontId="14" fillId="7" borderId="3" xfId="0" applyNumberFormat="1" applyFont="1" applyFill="1" applyBorder="1" applyAlignment="1" applyProtection="1">
      <alignment horizontal="center" vertical="center"/>
      <protection locked="0"/>
    </xf>
    <xf numFmtId="183" fontId="14" fillId="7" borderId="4" xfId="0" applyNumberFormat="1" applyFont="1" applyFill="1" applyBorder="1" applyAlignment="1" applyProtection="1">
      <alignment horizontal="center" vertical="center"/>
      <protection locked="0"/>
    </xf>
    <xf numFmtId="183" fontId="14" fillId="7" borderId="25" xfId="0" applyNumberFormat="1" applyFont="1" applyFill="1" applyBorder="1" applyAlignment="1" applyProtection="1">
      <alignment horizontal="center" vertical="center"/>
      <protection locked="0"/>
    </xf>
    <xf numFmtId="183" fontId="14" fillId="7" borderId="23" xfId="0" applyNumberFormat="1" applyFont="1" applyFill="1" applyBorder="1" applyAlignment="1" applyProtection="1">
      <alignment horizontal="center" vertical="center"/>
      <protection locked="0"/>
    </xf>
    <xf numFmtId="177" fontId="14" fillId="7" borderId="50" xfId="0" applyNumberFormat="1" applyFont="1" applyFill="1" applyBorder="1" applyAlignment="1" applyProtection="1">
      <alignment horizontal="center" vertical="center"/>
      <protection locked="0"/>
    </xf>
    <xf numFmtId="177" fontId="14" fillId="7" borderId="43" xfId="0" applyNumberFormat="1" applyFont="1" applyFill="1" applyBorder="1" applyAlignment="1" applyProtection="1">
      <alignment horizontal="center" vertical="center"/>
      <protection locked="0"/>
    </xf>
    <xf numFmtId="0" fontId="43" fillId="12" borderId="102" xfId="0" applyFont="1" applyFill="1" applyBorder="1" applyAlignment="1">
      <alignment horizontal="center" vertical="center" wrapText="1"/>
    </xf>
    <xf numFmtId="0" fontId="43" fillId="12" borderId="103" xfId="0" applyFont="1" applyFill="1" applyBorder="1" applyAlignment="1">
      <alignment horizontal="center" vertical="center" wrapText="1"/>
    </xf>
    <xf numFmtId="0" fontId="43" fillId="12" borderId="10" xfId="0" applyFont="1" applyFill="1" applyBorder="1" applyAlignment="1">
      <alignment horizontal="center" vertical="center" wrapText="1"/>
    </xf>
    <xf numFmtId="0" fontId="43" fillId="12" borderId="12" xfId="0" applyFont="1" applyFill="1" applyBorder="1" applyAlignment="1">
      <alignment horizontal="center" vertical="center" wrapText="1"/>
    </xf>
    <xf numFmtId="0" fontId="43" fillId="12" borderId="65" xfId="0" applyFont="1" applyFill="1" applyBorder="1" applyAlignment="1">
      <alignment horizontal="center" vertical="center"/>
    </xf>
    <xf numFmtId="0" fontId="43" fillId="12" borderId="66" xfId="0" applyFont="1" applyFill="1" applyBorder="1" applyAlignment="1">
      <alignment horizontal="center" vertical="center"/>
    </xf>
    <xf numFmtId="0" fontId="43" fillId="12" borderId="67" xfId="0" applyFont="1" applyFill="1" applyBorder="1" applyAlignment="1">
      <alignment horizontal="center" vertical="center"/>
    </xf>
    <xf numFmtId="0" fontId="27" fillId="0" borderId="0" xfId="0" applyFont="1" applyAlignment="1">
      <alignment horizontal="center" vertical="center"/>
    </xf>
    <xf numFmtId="177" fontId="14" fillId="7" borderId="55" xfId="0" applyNumberFormat="1" applyFont="1" applyFill="1" applyBorder="1" applyAlignment="1">
      <alignment horizontal="right" vertical="center"/>
    </xf>
    <xf numFmtId="177" fontId="14" fillId="7" borderId="56" xfId="0" applyNumberFormat="1" applyFont="1" applyFill="1" applyBorder="1" applyAlignment="1">
      <alignment horizontal="right" vertical="center"/>
    </xf>
    <xf numFmtId="0" fontId="38" fillId="0" borderId="42" xfId="10" applyFont="1" applyBorder="1" applyAlignment="1">
      <alignment horizontal="left" vertical="center" wrapText="1"/>
    </xf>
    <xf numFmtId="0" fontId="38" fillId="0" borderId="43" xfId="10" applyFont="1" applyBorder="1" applyAlignment="1">
      <alignment horizontal="left" vertical="center" wrapText="1"/>
    </xf>
    <xf numFmtId="0" fontId="38" fillId="0" borderId="6" xfId="10" applyFont="1" applyBorder="1" applyAlignment="1">
      <alignment horizontal="left" vertical="center" wrapText="1"/>
    </xf>
    <xf numFmtId="177" fontId="14" fillId="7" borderId="50" xfId="0" applyNumberFormat="1" applyFont="1" applyFill="1" applyBorder="1" applyAlignment="1">
      <alignment horizontal="right" vertical="center"/>
    </xf>
    <xf numFmtId="177" fontId="14" fillId="7" borderId="51" xfId="0" applyNumberFormat="1" applyFont="1" applyFill="1" applyBorder="1" applyAlignment="1">
      <alignment horizontal="right" vertical="center"/>
    </xf>
    <xf numFmtId="177" fontId="14" fillId="7" borderId="88" xfId="0" applyNumberFormat="1" applyFont="1" applyFill="1" applyBorder="1" applyAlignment="1">
      <alignment horizontal="right" vertical="center"/>
    </xf>
    <xf numFmtId="177" fontId="14" fillId="7" borderId="89" xfId="0" applyNumberFormat="1" applyFont="1" applyFill="1" applyBorder="1" applyAlignment="1">
      <alignment horizontal="right" vertical="center"/>
    </xf>
    <xf numFmtId="0" fontId="38" fillId="0" borderId="42" xfId="5" applyFont="1" applyBorder="1" applyAlignment="1">
      <alignment horizontal="left" vertical="center" wrapText="1"/>
    </xf>
    <xf numFmtId="0" fontId="38" fillId="0" borderId="43" xfId="5" applyFont="1" applyBorder="1" applyAlignment="1">
      <alignment horizontal="left" vertical="center" wrapText="1"/>
    </xf>
    <xf numFmtId="0" fontId="38" fillId="0" borderId="6" xfId="5" applyFont="1" applyBorder="1" applyAlignment="1">
      <alignment horizontal="left" vertical="center" wrapText="1"/>
    </xf>
    <xf numFmtId="180" fontId="15" fillId="3" borderId="84" xfId="0" applyNumberFormat="1" applyFont="1" applyFill="1" applyBorder="1" applyAlignment="1">
      <alignment horizontal="right" vertical="center" indent="1"/>
    </xf>
    <xf numFmtId="180" fontId="15" fillId="3" borderId="72" xfId="0" applyNumberFormat="1" applyFont="1" applyFill="1" applyBorder="1" applyAlignment="1">
      <alignment horizontal="right" vertical="center" indent="1"/>
    </xf>
    <xf numFmtId="180" fontId="15" fillId="3" borderId="85" xfId="0" applyNumberFormat="1" applyFont="1" applyFill="1" applyBorder="1" applyAlignment="1">
      <alignment horizontal="right" vertical="center" indent="1"/>
    </xf>
    <xf numFmtId="0" fontId="13" fillId="7" borderId="3" xfId="0" applyFont="1" applyFill="1" applyBorder="1" applyAlignment="1">
      <alignment horizontal="center" vertical="top" textRotation="255" wrapText="1"/>
    </xf>
    <xf numFmtId="0" fontId="13" fillId="7" borderId="5" xfId="0" applyFont="1" applyFill="1" applyBorder="1" applyAlignment="1">
      <alignment horizontal="center" vertical="top" textRotation="255" wrapText="1"/>
    </xf>
    <xf numFmtId="180" fontId="15" fillId="3" borderId="33" xfId="0" applyNumberFormat="1" applyFont="1" applyFill="1" applyBorder="1" applyAlignment="1">
      <alignment horizontal="right" vertical="center" indent="1"/>
    </xf>
    <xf numFmtId="180" fontId="15" fillId="3" borderId="34" xfId="0" applyNumberFormat="1" applyFont="1" applyFill="1" applyBorder="1" applyAlignment="1">
      <alignment horizontal="right" vertical="center" indent="1"/>
    </xf>
    <xf numFmtId="180" fontId="15" fillId="3" borderId="35" xfId="0" applyNumberFormat="1" applyFont="1" applyFill="1" applyBorder="1" applyAlignment="1">
      <alignment horizontal="right" vertical="center" indent="1"/>
    </xf>
    <xf numFmtId="180" fontId="15" fillId="3" borderId="87" xfId="0" applyNumberFormat="1" applyFont="1" applyFill="1" applyBorder="1" applyAlignment="1">
      <alignment horizontal="right" vertical="center" indent="1"/>
    </xf>
    <xf numFmtId="180" fontId="15" fillId="3" borderId="59" xfId="0" applyNumberFormat="1" applyFont="1" applyFill="1" applyBorder="1" applyAlignment="1">
      <alignment horizontal="right" vertical="center" indent="1"/>
    </xf>
    <xf numFmtId="180" fontId="15" fillId="3" borderId="61" xfId="0" applyNumberFormat="1" applyFont="1" applyFill="1" applyBorder="1" applyAlignment="1">
      <alignment horizontal="right" vertical="center" indent="1"/>
    </xf>
    <xf numFmtId="180" fontId="14" fillId="7" borderId="31" xfId="0" applyNumberFormat="1" applyFont="1" applyFill="1" applyBorder="1" applyAlignment="1">
      <alignment horizontal="right" vertical="center" indent="1"/>
    </xf>
    <xf numFmtId="180" fontId="14" fillId="7" borderId="29" xfId="0" applyNumberFormat="1" applyFont="1" applyFill="1" applyBorder="1" applyAlignment="1">
      <alignment horizontal="right" vertical="center" indent="1"/>
    </xf>
    <xf numFmtId="180" fontId="14" fillId="7" borderId="32" xfId="0" applyNumberFormat="1" applyFont="1" applyFill="1" applyBorder="1" applyAlignment="1">
      <alignment horizontal="right" vertical="center" indent="1"/>
    </xf>
    <xf numFmtId="180" fontId="15" fillId="5" borderId="31" xfId="0" applyNumberFormat="1" applyFont="1" applyFill="1" applyBorder="1" applyAlignment="1">
      <alignment horizontal="right" vertical="center" indent="1"/>
    </xf>
    <xf numFmtId="180" fontId="15" fillId="5" borderId="29" xfId="0" applyNumberFormat="1" applyFont="1" applyFill="1" applyBorder="1" applyAlignment="1">
      <alignment horizontal="right" vertical="center" indent="1"/>
    </xf>
    <xf numFmtId="180" fontId="15" fillId="5" borderId="30" xfId="0" applyNumberFormat="1" applyFont="1" applyFill="1" applyBorder="1" applyAlignment="1">
      <alignment horizontal="right" vertical="center" indent="1"/>
    </xf>
    <xf numFmtId="180" fontId="15" fillId="3" borderId="28" xfId="0" applyNumberFormat="1" applyFont="1" applyFill="1" applyBorder="1" applyAlignment="1">
      <alignment horizontal="right" vertical="center" indent="1"/>
    </xf>
    <xf numFmtId="180" fontId="15" fillId="3" borderId="29" xfId="0" applyNumberFormat="1" applyFont="1" applyFill="1" applyBorder="1" applyAlignment="1">
      <alignment horizontal="right" vertical="center" indent="1"/>
    </xf>
    <xf numFmtId="180" fontId="15" fillId="3" borderId="30" xfId="0" applyNumberFormat="1" applyFont="1" applyFill="1" applyBorder="1" applyAlignment="1">
      <alignment horizontal="right" vertical="center" indent="1"/>
    </xf>
    <xf numFmtId="180" fontId="14" fillId="7" borderId="36" xfId="0" applyNumberFormat="1" applyFont="1" applyFill="1" applyBorder="1" applyAlignment="1">
      <alignment horizontal="right" vertical="center" indent="1"/>
    </xf>
    <xf numFmtId="180" fontId="14" fillId="7" borderId="34" xfId="0" applyNumberFormat="1" applyFont="1" applyFill="1" applyBorder="1" applyAlignment="1">
      <alignment horizontal="right" vertical="center" indent="1"/>
    </xf>
    <xf numFmtId="180" fontId="14" fillId="7" borderId="37" xfId="0" applyNumberFormat="1" applyFont="1" applyFill="1" applyBorder="1" applyAlignment="1">
      <alignment horizontal="right" vertical="center" indent="1"/>
    </xf>
    <xf numFmtId="180" fontId="15" fillId="5" borderId="36" xfId="0" applyNumberFormat="1" applyFont="1" applyFill="1" applyBorder="1" applyAlignment="1">
      <alignment horizontal="right" vertical="center" indent="1"/>
    </xf>
    <xf numFmtId="180" fontId="15" fillId="5" borderId="34" xfId="0" applyNumberFormat="1" applyFont="1" applyFill="1" applyBorder="1" applyAlignment="1">
      <alignment horizontal="right" vertical="center" indent="1"/>
    </xf>
    <xf numFmtId="180" fontId="15" fillId="5" borderId="35" xfId="0" applyNumberFormat="1" applyFont="1" applyFill="1" applyBorder="1" applyAlignment="1">
      <alignment horizontal="right" vertical="center" indent="1"/>
    </xf>
    <xf numFmtId="180" fontId="14" fillId="7" borderId="77" xfId="0" applyNumberFormat="1" applyFont="1" applyFill="1" applyBorder="1" applyAlignment="1">
      <alignment horizontal="right" vertical="center" indent="1"/>
    </xf>
    <xf numFmtId="180" fontId="14" fillId="7" borderId="75" xfId="0" applyNumberFormat="1" applyFont="1" applyFill="1" applyBorder="1" applyAlignment="1">
      <alignment horizontal="right" vertical="center" indent="1"/>
    </xf>
    <xf numFmtId="180" fontId="14" fillId="7" borderId="78" xfId="0" applyNumberFormat="1" applyFont="1" applyFill="1" applyBorder="1" applyAlignment="1">
      <alignment horizontal="right" vertical="center" indent="1"/>
    </xf>
    <xf numFmtId="180" fontId="15" fillId="3" borderId="74" xfId="0" applyNumberFormat="1" applyFont="1" applyFill="1" applyBorder="1" applyAlignment="1">
      <alignment horizontal="right" vertical="center" indent="1"/>
    </xf>
    <xf numFmtId="180" fontId="15" fillId="3" borderId="75" xfId="0" applyNumberFormat="1" applyFont="1" applyFill="1" applyBorder="1" applyAlignment="1">
      <alignment horizontal="right" vertical="center" indent="1"/>
    </xf>
    <xf numFmtId="180" fontId="15" fillId="3" borderId="76" xfId="0" applyNumberFormat="1" applyFont="1" applyFill="1" applyBorder="1" applyAlignment="1">
      <alignment horizontal="right" vertical="center" indent="1"/>
    </xf>
    <xf numFmtId="180" fontId="14" fillId="7" borderId="25" xfId="0" applyNumberFormat="1" applyFont="1" applyFill="1" applyBorder="1" applyAlignment="1">
      <alignment horizontal="right" vertical="center" indent="1"/>
    </xf>
    <xf numFmtId="180" fontId="14" fillId="7" borderId="23" xfId="0" applyNumberFormat="1" applyFont="1" applyFill="1" applyBorder="1" applyAlignment="1">
      <alignment horizontal="right" vertical="center" indent="1"/>
    </xf>
    <xf numFmtId="180" fontId="14" fillId="7" borderId="26" xfId="0" applyNumberFormat="1" applyFont="1" applyFill="1" applyBorder="1" applyAlignment="1">
      <alignment horizontal="right" vertical="center" indent="1"/>
    </xf>
    <xf numFmtId="180" fontId="15" fillId="5" borderId="25" xfId="0" applyNumberFormat="1" applyFont="1" applyFill="1" applyBorder="1" applyAlignment="1">
      <alignment horizontal="right" vertical="center" indent="1"/>
    </xf>
    <xf numFmtId="180" fontId="15" fillId="5" borderId="23" xfId="0" applyNumberFormat="1" applyFont="1" applyFill="1" applyBorder="1" applyAlignment="1">
      <alignment horizontal="right" vertical="center" indent="1"/>
    </xf>
    <xf numFmtId="180" fontId="15" fillId="5" borderId="24" xfId="0" applyNumberFormat="1" applyFont="1" applyFill="1" applyBorder="1" applyAlignment="1">
      <alignment horizontal="right" vertical="center" indent="1"/>
    </xf>
    <xf numFmtId="0" fontId="13" fillId="5" borderId="13" xfId="0" applyFont="1" applyFill="1" applyBorder="1" applyAlignment="1">
      <alignment horizontal="center" vertical="center"/>
    </xf>
    <xf numFmtId="0" fontId="13" fillId="5" borderId="15" xfId="0" applyFont="1" applyFill="1" applyBorder="1" applyAlignment="1">
      <alignment horizontal="center" vertical="center"/>
    </xf>
    <xf numFmtId="0" fontId="13" fillId="4" borderId="7" xfId="0" applyFont="1" applyFill="1" applyBorder="1" applyAlignment="1">
      <alignment horizontal="center" vertical="center"/>
    </xf>
    <xf numFmtId="180" fontId="15" fillId="3" borderId="22" xfId="0" applyNumberFormat="1" applyFont="1" applyFill="1" applyBorder="1" applyAlignment="1">
      <alignment horizontal="right" vertical="center" indent="1"/>
    </xf>
    <xf numFmtId="180" fontId="15" fillId="3" borderId="23" xfId="0" applyNumberFormat="1" applyFont="1" applyFill="1" applyBorder="1" applyAlignment="1">
      <alignment horizontal="right" vertical="center" indent="1"/>
    </xf>
    <xf numFmtId="180" fontId="15" fillId="3" borderId="24" xfId="0" applyNumberFormat="1" applyFont="1" applyFill="1" applyBorder="1" applyAlignment="1">
      <alignment horizontal="right" vertical="center" indent="1"/>
    </xf>
    <xf numFmtId="180" fontId="14" fillId="7" borderId="58" xfId="0" applyNumberFormat="1" applyFont="1" applyFill="1" applyBorder="1" applyAlignment="1">
      <alignment horizontal="right" vertical="center" indent="1"/>
    </xf>
    <xf numFmtId="180" fontId="14" fillId="7" borderId="59" xfId="0" applyNumberFormat="1" applyFont="1" applyFill="1" applyBorder="1" applyAlignment="1">
      <alignment horizontal="right" vertical="center" indent="1"/>
    </xf>
    <xf numFmtId="180" fontId="14" fillId="7" borderId="60" xfId="0" applyNumberFormat="1" applyFont="1" applyFill="1" applyBorder="1" applyAlignment="1">
      <alignment horizontal="right" vertical="center" indent="1"/>
    </xf>
    <xf numFmtId="180" fontId="15" fillId="5" borderId="58" xfId="0" applyNumberFormat="1" applyFont="1" applyFill="1" applyBorder="1" applyAlignment="1">
      <alignment horizontal="right" vertical="center" indent="1"/>
    </xf>
    <xf numFmtId="180" fontId="15" fillId="5" borderId="59" xfId="0" applyNumberFormat="1" applyFont="1" applyFill="1" applyBorder="1" applyAlignment="1">
      <alignment horizontal="right" vertical="center" indent="1"/>
    </xf>
    <xf numFmtId="180" fontId="15" fillId="5" borderId="61" xfId="0" applyNumberFormat="1" applyFont="1" applyFill="1" applyBorder="1" applyAlignment="1">
      <alignment horizontal="right" vertical="center" indent="1"/>
    </xf>
    <xf numFmtId="0" fontId="22" fillId="0" borderId="0" xfId="0" applyFont="1" applyAlignment="1">
      <alignment horizontal="left" vertical="top" wrapText="1"/>
    </xf>
    <xf numFmtId="0" fontId="22" fillId="0" borderId="9" xfId="0" applyFont="1" applyBorder="1" applyAlignment="1">
      <alignment horizontal="left" vertical="top" wrapText="1"/>
    </xf>
    <xf numFmtId="180" fontId="14" fillId="7" borderId="88" xfId="0" applyNumberFormat="1" applyFont="1" applyFill="1" applyBorder="1" applyAlignment="1">
      <alignment horizontal="right" vertical="center" indent="1"/>
    </xf>
    <xf numFmtId="180" fontId="14" fillId="7" borderId="2" xfId="0" applyNumberFormat="1" applyFont="1" applyFill="1" applyBorder="1" applyAlignment="1">
      <alignment horizontal="right" vertical="center" indent="1"/>
    </xf>
    <xf numFmtId="180" fontId="14" fillId="7" borderId="89" xfId="0" applyNumberFormat="1" applyFont="1" applyFill="1" applyBorder="1" applyAlignment="1">
      <alignment horizontal="right" vertical="center" indent="1"/>
    </xf>
    <xf numFmtId="180" fontId="15" fillId="5" borderId="13" xfId="0" applyNumberFormat="1" applyFont="1" applyFill="1" applyBorder="1" applyAlignment="1">
      <alignment horizontal="right" vertical="center" indent="1"/>
    </xf>
    <xf numFmtId="180" fontId="15" fillId="5" borderId="15" xfId="0" applyNumberFormat="1" applyFont="1" applyFill="1" applyBorder="1" applyAlignment="1">
      <alignment horizontal="right" vertical="center" indent="1"/>
    </xf>
    <xf numFmtId="0" fontId="20" fillId="0" borderId="7" xfId="0" applyFont="1" applyBorder="1" applyAlignment="1">
      <alignment horizontal="center" vertical="center"/>
    </xf>
    <xf numFmtId="180" fontId="15" fillId="3" borderId="13" xfId="0" applyNumberFormat="1" applyFont="1" applyFill="1" applyBorder="1" applyAlignment="1">
      <alignment horizontal="right" vertical="center" indent="1"/>
    </xf>
    <xf numFmtId="180" fontId="15" fillId="3" borderId="15" xfId="0" applyNumberFormat="1" applyFont="1" applyFill="1" applyBorder="1" applyAlignment="1">
      <alignment horizontal="right" vertical="center" indent="1"/>
    </xf>
    <xf numFmtId="180" fontId="14" fillId="7" borderId="39" xfId="0" applyNumberFormat="1" applyFont="1" applyFill="1" applyBorder="1" applyAlignment="1">
      <alignment horizontal="right" vertical="center" indent="1"/>
    </xf>
    <xf numFmtId="180" fontId="14" fillId="7" borderId="40" xfId="0" applyNumberFormat="1" applyFont="1" applyFill="1" applyBorder="1" applyAlignment="1">
      <alignment horizontal="right" vertical="center" indent="1"/>
    </xf>
    <xf numFmtId="180" fontId="14" fillId="7" borderId="41" xfId="0" applyNumberFormat="1" applyFont="1" applyFill="1" applyBorder="1" applyAlignment="1">
      <alignment horizontal="right" vertical="center" indent="1"/>
    </xf>
    <xf numFmtId="0" fontId="12" fillId="0" borderId="0" xfId="0" applyFont="1" applyAlignment="1">
      <alignment horizontal="center" vertical="center" readingOrder="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49" fontId="13" fillId="7" borderId="3" xfId="0" applyNumberFormat="1" applyFont="1" applyFill="1" applyBorder="1" applyAlignment="1">
      <alignment horizontal="center" vertical="center"/>
    </xf>
    <xf numFmtId="49" fontId="13" fillId="7" borderId="4" xfId="0" applyNumberFormat="1" applyFont="1" applyFill="1" applyBorder="1" applyAlignment="1">
      <alignment horizontal="center" vertical="center"/>
    </xf>
    <xf numFmtId="49" fontId="13" fillId="7" borderId="5" xfId="0" applyNumberFormat="1" applyFont="1" applyFill="1" applyBorder="1" applyAlignment="1">
      <alignment horizontal="center" vertical="center"/>
    </xf>
    <xf numFmtId="0" fontId="13" fillId="5" borderId="6" xfId="0" applyFont="1" applyFill="1" applyBorder="1" applyAlignment="1">
      <alignment horizontal="center" vertical="center"/>
    </xf>
    <xf numFmtId="0" fontId="13" fillId="5" borderId="7" xfId="0" applyFont="1" applyFill="1" applyBorder="1" applyAlignment="1">
      <alignment horizontal="center" vertical="center"/>
    </xf>
    <xf numFmtId="0" fontId="13" fillId="3" borderId="7" xfId="0" applyFont="1" applyFill="1" applyBorder="1" applyAlignment="1">
      <alignment horizontal="center" vertical="center"/>
    </xf>
    <xf numFmtId="176" fontId="14" fillId="7" borderId="10" xfId="0" applyNumberFormat="1" applyFont="1" applyFill="1" applyBorder="1" applyAlignment="1">
      <alignment horizontal="center" vertical="center"/>
    </xf>
    <xf numFmtId="176" fontId="14" fillId="7" borderId="11" xfId="0" applyNumberFormat="1" applyFont="1" applyFill="1" applyBorder="1" applyAlignment="1">
      <alignment horizontal="center" vertical="center"/>
    </xf>
    <xf numFmtId="176" fontId="14" fillId="7" borderId="12" xfId="0" applyNumberFormat="1" applyFont="1" applyFill="1" applyBorder="1" applyAlignment="1">
      <alignment horizontal="center" vertical="center"/>
    </xf>
    <xf numFmtId="176" fontId="15" fillId="5" borderId="6" xfId="0" applyNumberFormat="1" applyFont="1" applyFill="1" applyBorder="1" applyAlignment="1">
      <alignment horizontal="center" vertical="center"/>
    </xf>
    <xf numFmtId="176" fontId="15" fillId="5" borderId="7" xfId="0" applyNumberFormat="1" applyFont="1" applyFill="1" applyBorder="1" applyAlignment="1">
      <alignment horizontal="center" vertical="center"/>
    </xf>
    <xf numFmtId="176" fontId="15" fillId="3" borderId="7" xfId="0" applyNumberFormat="1" applyFont="1" applyFill="1" applyBorder="1" applyAlignment="1">
      <alignment horizontal="center" vertical="center"/>
    </xf>
    <xf numFmtId="0" fontId="13" fillId="0" borderId="13" xfId="0" applyFont="1" applyBorder="1">
      <alignment vertical="center"/>
    </xf>
    <xf numFmtId="0" fontId="13" fillId="0" borderId="14" xfId="0" applyFont="1" applyBorder="1">
      <alignment vertical="center"/>
    </xf>
    <xf numFmtId="0" fontId="13" fillId="7" borderId="3" xfId="0" applyFont="1" applyFill="1" applyBorder="1" applyAlignment="1">
      <alignment horizontal="center" vertical="center"/>
    </xf>
    <xf numFmtId="0" fontId="13" fillId="7" borderId="4" xfId="0" applyFont="1" applyFill="1" applyBorder="1">
      <alignment vertical="center"/>
    </xf>
    <xf numFmtId="0" fontId="18" fillId="7" borderId="5" xfId="0" applyFont="1" applyFill="1" applyBorder="1">
      <alignment vertical="center"/>
    </xf>
    <xf numFmtId="0" fontId="13" fillId="0" borderId="79" xfId="0" applyFont="1" applyBorder="1" applyAlignment="1">
      <alignment horizontal="center" vertical="center" wrapText="1" shrinkToFit="1"/>
    </xf>
    <xf numFmtId="0" fontId="13" fillId="0" borderId="64" xfId="0" applyFont="1" applyBorder="1" applyAlignment="1">
      <alignment horizontal="center" vertical="center" shrinkToFit="1"/>
    </xf>
    <xf numFmtId="0" fontId="13" fillId="0" borderId="44" xfId="0" applyFont="1" applyBorder="1" applyAlignment="1">
      <alignment horizontal="center" vertical="center" shrinkToFit="1"/>
    </xf>
    <xf numFmtId="0" fontId="13" fillId="0" borderId="82" xfId="0" applyFont="1" applyBorder="1" applyAlignment="1">
      <alignment horizontal="center" vertical="center" wrapText="1"/>
    </xf>
    <xf numFmtId="0" fontId="13" fillId="0" borderId="83" xfId="0" applyFont="1" applyBorder="1" applyAlignment="1">
      <alignment horizontal="center" vertical="center"/>
    </xf>
    <xf numFmtId="0" fontId="13" fillId="0" borderId="42" xfId="0" applyFont="1" applyBorder="1" applyAlignment="1">
      <alignment horizontal="center" vertical="center"/>
    </xf>
    <xf numFmtId="0" fontId="13" fillId="0" borderId="6" xfId="0" applyFont="1" applyBorder="1" applyAlignment="1">
      <alignment horizontal="center" vertical="center"/>
    </xf>
    <xf numFmtId="0" fontId="13" fillId="0" borderId="4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xf>
    <xf numFmtId="180" fontId="15" fillId="5" borderId="77" xfId="0" applyNumberFormat="1" applyFont="1" applyFill="1" applyBorder="1" applyAlignment="1">
      <alignment horizontal="right" vertical="center" indent="1"/>
    </xf>
    <xf numFmtId="180" fontId="15" fillId="5" borderId="75" xfId="0" applyNumberFormat="1" applyFont="1" applyFill="1" applyBorder="1" applyAlignment="1">
      <alignment horizontal="right" vertical="center" indent="1"/>
    </xf>
    <xf numFmtId="180" fontId="15" fillId="5" borderId="76" xfId="0" applyNumberFormat="1" applyFont="1" applyFill="1" applyBorder="1" applyAlignment="1">
      <alignment horizontal="right" vertical="center" indent="1"/>
    </xf>
    <xf numFmtId="180" fontId="14" fillId="7" borderId="71" xfId="0" applyNumberFormat="1" applyFont="1" applyFill="1" applyBorder="1" applyAlignment="1">
      <alignment horizontal="right" vertical="center" indent="1"/>
    </xf>
    <xf numFmtId="180" fontId="14" fillId="7" borderId="72" xfId="0" applyNumberFormat="1" applyFont="1" applyFill="1" applyBorder="1" applyAlignment="1">
      <alignment horizontal="right" vertical="center" indent="1"/>
    </xf>
    <xf numFmtId="180" fontId="14" fillId="7" borderId="73" xfId="0" applyNumberFormat="1" applyFont="1" applyFill="1" applyBorder="1" applyAlignment="1">
      <alignment horizontal="right" vertical="center" indent="1"/>
    </xf>
    <xf numFmtId="180" fontId="15" fillId="5" borderId="71" xfId="0" applyNumberFormat="1" applyFont="1" applyFill="1" applyBorder="1" applyAlignment="1">
      <alignment horizontal="right" vertical="center" indent="1"/>
    </xf>
    <xf numFmtId="180" fontId="15" fillId="5" borderId="72" xfId="0" applyNumberFormat="1" applyFont="1" applyFill="1" applyBorder="1" applyAlignment="1">
      <alignment horizontal="right" vertical="center" indent="1"/>
    </xf>
    <xf numFmtId="180" fontId="15" fillId="5" borderId="85" xfId="0" applyNumberFormat="1" applyFont="1" applyFill="1" applyBorder="1" applyAlignment="1">
      <alignment horizontal="right" vertical="center" indent="1"/>
    </xf>
    <xf numFmtId="0" fontId="38" fillId="0" borderId="42" xfId="9" applyFont="1" applyBorder="1" applyAlignment="1">
      <alignment horizontal="left" vertical="center" wrapText="1"/>
    </xf>
    <xf numFmtId="0" fontId="38" fillId="0" borderId="43" xfId="9" applyFont="1" applyBorder="1" applyAlignment="1">
      <alignment horizontal="left" vertical="center" wrapText="1"/>
    </xf>
    <xf numFmtId="0" fontId="38" fillId="0" borderId="6" xfId="9" applyFont="1" applyBorder="1" applyAlignment="1">
      <alignment horizontal="left" vertical="center" wrapText="1"/>
    </xf>
    <xf numFmtId="0" fontId="13" fillId="0" borderId="63" xfId="0" applyFont="1" applyBorder="1" applyAlignment="1">
      <alignment horizontal="center" vertical="center" shrinkToFit="1"/>
    </xf>
    <xf numFmtId="0" fontId="13" fillId="0" borderId="46" xfId="0" applyFont="1" applyBorder="1" applyAlignment="1">
      <alignment horizontal="center" vertical="center" shrinkToFit="1"/>
    </xf>
    <xf numFmtId="0" fontId="13" fillId="0" borderId="47" xfId="0" applyFont="1" applyBorder="1" applyAlignment="1">
      <alignment horizontal="center" vertical="center" shrinkToFit="1"/>
    </xf>
    <xf numFmtId="0" fontId="13" fillId="0" borderId="63" xfId="0" applyFont="1" applyBorder="1" applyAlignment="1">
      <alignment horizontal="center" vertical="center" wrapText="1"/>
    </xf>
    <xf numFmtId="0" fontId="13" fillId="0" borderId="46" xfId="0" applyFont="1" applyBorder="1" applyAlignment="1">
      <alignment horizontal="center" vertical="center" wrapText="1"/>
    </xf>
    <xf numFmtId="0" fontId="13" fillId="0" borderId="47" xfId="0" applyFont="1" applyBorder="1" applyAlignment="1">
      <alignment horizontal="center" vertical="center" wrapText="1"/>
    </xf>
    <xf numFmtId="0" fontId="13" fillId="0" borderId="42" xfId="0" applyFont="1" applyBorder="1" applyAlignment="1">
      <alignment horizontal="center" vertical="center" wrapText="1" shrinkToFit="1"/>
    </xf>
    <xf numFmtId="0" fontId="13" fillId="0" borderId="43" xfId="0" applyFont="1" applyBorder="1" applyAlignment="1">
      <alignment horizontal="center" vertical="center" shrinkToFit="1"/>
    </xf>
    <xf numFmtId="0" fontId="13" fillId="0" borderId="6" xfId="0" applyFont="1" applyBorder="1" applyAlignment="1">
      <alignment horizontal="center" vertical="center" shrinkToFit="1"/>
    </xf>
    <xf numFmtId="0" fontId="20" fillId="0" borderId="2" xfId="0" applyFont="1" applyBorder="1" applyAlignment="1">
      <alignment horizontal="center" vertical="center"/>
    </xf>
    <xf numFmtId="0" fontId="20" fillId="0" borderId="9" xfId="0" applyFont="1" applyBorder="1" applyAlignment="1">
      <alignment horizontal="center" vertical="center"/>
    </xf>
    <xf numFmtId="0" fontId="13" fillId="0" borderId="64" xfId="0" applyFont="1" applyBorder="1" applyAlignment="1">
      <alignment horizontal="center" vertical="center"/>
    </xf>
    <xf numFmtId="0" fontId="13" fillId="0" borderId="44" xfId="0" applyFont="1" applyBorder="1" applyAlignment="1">
      <alignment horizontal="center" vertical="center"/>
    </xf>
    <xf numFmtId="0" fontId="20" fillId="0" borderId="0" xfId="0" applyFont="1" applyAlignment="1">
      <alignment horizontal="center" vertical="center"/>
    </xf>
    <xf numFmtId="0" fontId="13" fillId="0" borderId="7" xfId="0" applyFont="1" applyBorder="1" applyAlignment="1">
      <alignment horizontal="left" vertical="center" wrapText="1"/>
    </xf>
    <xf numFmtId="0" fontId="43" fillId="12" borderId="65" xfId="0" applyFont="1" applyFill="1" applyBorder="1" applyAlignment="1">
      <alignment horizontal="center" vertical="center" wrapText="1"/>
    </xf>
    <xf numFmtId="0" fontId="43" fillId="12" borderId="66" xfId="0" applyFont="1" applyFill="1" applyBorder="1" applyAlignment="1">
      <alignment horizontal="center" vertical="center" wrapText="1"/>
    </xf>
    <xf numFmtId="0" fontId="43" fillId="12" borderId="67" xfId="0" applyFont="1" applyFill="1" applyBorder="1" applyAlignment="1">
      <alignment horizontal="center" vertical="center" wrapText="1"/>
    </xf>
    <xf numFmtId="0" fontId="0" fillId="0" borderId="0" xfId="0" applyAlignment="1">
      <alignment horizontal="center" vertical="center"/>
    </xf>
    <xf numFmtId="0" fontId="22" fillId="0" borderId="7" xfId="0" applyFont="1" applyBorder="1" applyAlignment="1">
      <alignment horizontal="left" vertical="center" wrapText="1"/>
    </xf>
    <xf numFmtId="0" fontId="31" fillId="0" borderId="7" xfId="0" applyFont="1" applyBorder="1" applyAlignment="1">
      <alignment horizontal="left" vertical="center" wrapText="1"/>
    </xf>
    <xf numFmtId="180" fontId="15" fillId="0" borderId="36" xfId="0" applyNumberFormat="1" applyFont="1" applyBorder="1" applyAlignment="1">
      <alignment horizontal="right" vertical="center" indent="1"/>
    </xf>
    <xf numFmtId="180" fontId="15" fillId="0" borderId="34" xfId="0" applyNumberFormat="1" applyFont="1" applyBorder="1" applyAlignment="1">
      <alignment horizontal="right" vertical="center" indent="1"/>
    </xf>
    <xf numFmtId="180" fontId="15" fillId="0" borderId="35" xfId="0" applyNumberFormat="1" applyFont="1" applyBorder="1" applyAlignment="1">
      <alignment horizontal="right" vertical="center" indent="1"/>
    </xf>
    <xf numFmtId="0" fontId="13" fillId="0" borderId="42" xfId="0" applyFont="1" applyBorder="1" applyAlignment="1">
      <alignment horizontal="center" vertical="center" shrinkToFit="1"/>
    </xf>
    <xf numFmtId="49" fontId="13" fillId="0" borderId="7" xfId="0" applyNumberFormat="1" applyFont="1" applyBorder="1" applyAlignment="1">
      <alignment horizontal="left" vertical="center" wrapText="1"/>
    </xf>
    <xf numFmtId="181" fontId="15" fillId="0" borderId="18" xfId="0" applyNumberFormat="1" applyFont="1" applyBorder="1" applyAlignment="1">
      <alignment horizontal="right" vertical="center" indent="1"/>
    </xf>
    <xf numFmtId="181" fontId="15" fillId="0" borderId="21" xfId="0" applyNumberFormat="1" applyFont="1" applyBorder="1" applyAlignment="1">
      <alignment horizontal="right" vertical="center" indent="1"/>
    </xf>
    <xf numFmtId="180" fontId="15" fillId="3" borderId="18" xfId="0" applyNumberFormat="1" applyFont="1" applyFill="1" applyBorder="1" applyAlignment="1">
      <alignment horizontal="right" vertical="center" indent="1"/>
    </xf>
    <xf numFmtId="180" fontId="15" fillId="3" borderId="21" xfId="0" applyNumberFormat="1" applyFont="1" applyFill="1" applyBorder="1" applyAlignment="1">
      <alignment horizontal="right" vertical="center" indent="1"/>
    </xf>
    <xf numFmtId="180" fontId="15" fillId="0" borderId="91" xfId="0" applyNumberFormat="1" applyFont="1" applyBorder="1" applyAlignment="1">
      <alignment horizontal="right" vertical="center" indent="1"/>
    </xf>
    <xf numFmtId="180" fontId="15" fillId="0" borderId="27" xfId="0" applyNumberFormat="1" applyFont="1" applyBorder="1" applyAlignment="1">
      <alignment horizontal="right" vertical="center" indent="1"/>
    </xf>
    <xf numFmtId="180" fontId="15" fillId="3" borderId="27" xfId="0" applyNumberFormat="1" applyFont="1" applyFill="1" applyBorder="1" applyAlignment="1">
      <alignment horizontal="right" vertical="center" indent="1"/>
    </xf>
    <xf numFmtId="176" fontId="15" fillId="0" borderId="6" xfId="0" applyNumberFormat="1" applyFont="1" applyBorder="1" applyAlignment="1">
      <alignment horizontal="center" vertical="center"/>
    </xf>
    <xf numFmtId="176" fontId="15" fillId="0" borderId="7" xfId="0" applyNumberFormat="1" applyFont="1" applyBorder="1" applyAlignment="1">
      <alignment horizontal="center" vertical="center"/>
    </xf>
    <xf numFmtId="180" fontId="15" fillId="3" borderId="38" xfId="0" applyNumberFormat="1" applyFont="1" applyFill="1" applyBorder="1" applyAlignment="1">
      <alignment horizontal="right" vertical="center" indent="1"/>
    </xf>
    <xf numFmtId="0" fontId="13" fillId="0" borderId="86" xfId="0" applyFont="1" applyBorder="1" applyAlignment="1">
      <alignment horizontal="center" vertical="center" wrapText="1"/>
    </xf>
    <xf numFmtId="0" fontId="13" fillId="0" borderId="9" xfId="0" applyFont="1" applyBorder="1" applyAlignment="1">
      <alignment horizontal="center" vertical="center" wrapText="1"/>
    </xf>
    <xf numFmtId="180" fontId="15" fillId="0" borderId="85" xfId="0" applyNumberFormat="1" applyFont="1" applyBorder="1" applyAlignment="1">
      <alignment horizontal="right" vertical="center" indent="1"/>
    </xf>
    <xf numFmtId="180" fontId="15" fillId="0" borderId="93" xfId="0" applyNumberFormat="1" applyFont="1" applyBorder="1" applyAlignment="1">
      <alignment horizontal="right" vertical="center" indent="1"/>
    </xf>
    <xf numFmtId="180" fontId="15" fillId="3" borderId="93" xfId="0" applyNumberFormat="1" applyFont="1" applyFill="1" applyBorder="1" applyAlignment="1">
      <alignment horizontal="right" vertical="center" indent="1"/>
    </xf>
    <xf numFmtId="180" fontId="15" fillId="0" borderId="30" xfId="0" applyNumberFormat="1" applyFont="1" applyBorder="1" applyAlignment="1">
      <alignment horizontal="right" vertical="center" indent="1"/>
    </xf>
    <xf numFmtId="180" fontId="15" fillId="0" borderId="122" xfId="0" applyNumberFormat="1" applyFont="1" applyBorder="1" applyAlignment="1">
      <alignment horizontal="right" vertical="center" indent="1"/>
    </xf>
    <xf numFmtId="180" fontId="15" fillId="3" borderId="122" xfId="0" applyNumberFormat="1" applyFont="1" applyFill="1" applyBorder="1" applyAlignment="1">
      <alignment horizontal="right" vertical="center" indent="1"/>
    </xf>
    <xf numFmtId="180" fontId="15" fillId="0" borderId="61" xfId="0" applyNumberFormat="1" applyFont="1" applyBorder="1" applyAlignment="1">
      <alignment horizontal="right" vertical="center" indent="1"/>
    </xf>
    <xf numFmtId="180" fontId="15" fillId="0" borderId="62" xfId="0" applyNumberFormat="1" applyFont="1" applyBorder="1" applyAlignment="1">
      <alignment horizontal="right" vertical="center" indent="1"/>
    </xf>
    <xf numFmtId="180" fontId="15" fillId="3" borderId="62" xfId="0" applyNumberFormat="1" applyFont="1" applyFill="1" applyBorder="1" applyAlignment="1">
      <alignment horizontal="right" vertical="center" indent="1"/>
    </xf>
    <xf numFmtId="180" fontId="15" fillId="0" borderId="38" xfId="0" applyNumberFormat="1" applyFont="1" applyBorder="1" applyAlignment="1">
      <alignment horizontal="right" vertical="center" indent="1"/>
    </xf>
    <xf numFmtId="180" fontId="14" fillId="7" borderId="19" xfId="0" applyNumberFormat="1" applyFont="1" applyFill="1" applyBorder="1" applyAlignment="1">
      <alignment horizontal="right" vertical="center" indent="1"/>
    </xf>
    <xf numFmtId="180" fontId="14" fillId="7" borderId="17" xfId="0" applyNumberFormat="1" applyFont="1" applyFill="1" applyBorder="1" applyAlignment="1">
      <alignment horizontal="right" vertical="center" indent="1"/>
    </xf>
    <xf numFmtId="180" fontId="14" fillId="7" borderId="20" xfId="0" applyNumberFormat="1" applyFont="1" applyFill="1" applyBorder="1" applyAlignment="1">
      <alignment horizontal="right" vertical="center" indent="1"/>
    </xf>
    <xf numFmtId="180" fontId="15" fillId="0" borderId="31" xfId="0" applyNumberFormat="1" applyFont="1" applyBorder="1" applyAlignment="1">
      <alignment horizontal="right" vertical="center" indent="1"/>
    </xf>
    <xf numFmtId="180" fontId="15" fillId="0" borderId="29" xfId="0" applyNumberFormat="1" applyFont="1" applyBorder="1" applyAlignment="1">
      <alignment horizontal="right" vertical="center" indent="1"/>
    </xf>
    <xf numFmtId="180" fontId="15" fillId="0" borderId="92" xfId="0" applyNumberFormat="1" applyFont="1" applyBorder="1" applyAlignment="1">
      <alignment horizontal="right" vertical="center" indent="1"/>
    </xf>
    <xf numFmtId="0" fontId="13" fillId="0" borderId="43" xfId="0" applyFont="1" applyBorder="1" applyAlignment="1">
      <alignment horizontal="center" vertical="center"/>
    </xf>
    <xf numFmtId="0" fontId="37" fillId="0" borderId="42" xfId="0" applyFont="1" applyBorder="1" applyAlignment="1">
      <alignment horizontal="lef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1" fillId="0" borderId="42" xfId="0" applyFont="1" applyBorder="1" applyAlignment="1">
      <alignment horizontal="left" vertical="center" wrapText="1"/>
    </xf>
    <xf numFmtId="0" fontId="31" fillId="0" borderId="43" xfId="0" applyFont="1" applyBorder="1" applyAlignment="1">
      <alignment horizontal="left" vertical="center" wrapText="1"/>
    </xf>
    <xf numFmtId="0" fontId="31" fillId="0" borderId="6" xfId="0" applyFont="1" applyBorder="1" applyAlignment="1">
      <alignment horizontal="left" vertical="center" wrapText="1"/>
    </xf>
    <xf numFmtId="180" fontId="14" fillId="0" borderId="0" xfId="0" applyNumberFormat="1" applyFont="1" applyAlignment="1">
      <alignment horizontal="right" vertical="center" indent="1"/>
    </xf>
    <xf numFmtId="0" fontId="51" fillId="4" borderId="2" xfId="0" applyFont="1" applyFill="1" applyBorder="1" applyAlignment="1">
      <alignment horizontal="center" vertical="center" shrinkToFit="1"/>
    </xf>
    <xf numFmtId="0" fontId="51" fillId="4" borderId="13" xfId="0" applyFont="1" applyFill="1" applyBorder="1" applyAlignment="1">
      <alignment horizontal="center" vertical="center" shrinkToFit="1"/>
    </xf>
    <xf numFmtId="180" fontId="15" fillId="0" borderId="0" xfId="0" applyNumberFormat="1" applyFont="1" applyAlignment="1">
      <alignment horizontal="right" vertical="center" indent="1"/>
    </xf>
    <xf numFmtId="0" fontId="10" fillId="0" borderId="7" xfId="0" applyFont="1" applyBorder="1" applyAlignment="1">
      <alignment horizontal="center" vertical="center"/>
    </xf>
    <xf numFmtId="0" fontId="10" fillId="0" borderId="42" xfId="0" applyFont="1" applyBorder="1" applyAlignment="1">
      <alignment horizontal="center" vertical="center"/>
    </xf>
    <xf numFmtId="176" fontId="48" fillId="7" borderId="52" xfId="0" applyNumberFormat="1" applyFont="1" applyFill="1" applyBorder="1" applyAlignment="1">
      <alignment horizontal="center" vertical="center"/>
    </xf>
    <xf numFmtId="176" fontId="48" fillId="7" borderId="57" xfId="0" applyNumberFormat="1" applyFont="1" applyFill="1" applyBorder="1" applyAlignment="1">
      <alignment horizontal="center" vertical="center"/>
    </xf>
    <xf numFmtId="176" fontId="14" fillId="5" borderId="6" xfId="0" applyNumberFormat="1" applyFont="1" applyFill="1" applyBorder="1" applyAlignment="1">
      <alignment horizontal="center" vertical="center"/>
    </xf>
    <xf numFmtId="176" fontId="14" fillId="3" borderId="7" xfId="0" applyNumberFormat="1" applyFont="1" applyFill="1" applyBorder="1" applyAlignment="1">
      <alignment horizontal="center" vertical="center"/>
    </xf>
    <xf numFmtId="181" fontId="52" fillId="7" borderId="120" xfId="0" applyNumberFormat="1" applyFont="1" applyFill="1" applyBorder="1" applyAlignment="1">
      <alignment horizontal="center" vertical="center"/>
    </xf>
    <xf numFmtId="181" fontId="52" fillId="7" borderId="115" xfId="0" applyNumberFormat="1" applyFont="1" applyFill="1" applyBorder="1" applyAlignment="1">
      <alignment horizontal="center" vertical="center"/>
    </xf>
    <xf numFmtId="181" fontId="50" fillId="5" borderId="18" xfId="0" applyNumberFormat="1" applyFont="1" applyFill="1" applyBorder="1" applyAlignment="1">
      <alignment horizontal="center" vertical="center"/>
    </xf>
    <xf numFmtId="181" fontId="50" fillId="5" borderId="118" xfId="0" applyNumberFormat="1" applyFont="1" applyFill="1" applyBorder="1" applyAlignment="1">
      <alignment horizontal="center" vertical="center"/>
    </xf>
    <xf numFmtId="181" fontId="50" fillId="3" borderId="21" xfId="0" applyNumberFormat="1" applyFont="1" applyFill="1" applyBorder="1" applyAlignment="1">
      <alignment horizontal="center" vertical="center"/>
    </xf>
    <xf numFmtId="181" fontId="50" fillId="3" borderId="119" xfId="0" applyNumberFormat="1" applyFont="1" applyFill="1" applyBorder="1" applyAlignment="1">
      <alignment horizontal="center" vertical="center"/>
    </xf>
    <xf numFmtId="180" fontId="50" fillId="3" borderId="119" xfId="0" applyNumberFormat="1" applyFont="1" applyFill="1" applyBorder="1" applyAlignment="1">
      <alignment horizontal="center" vertical="center"/>
    </xf>
    <xf numFmtId="181" fontId="50" fillId="5" borderId="30" xfId="0" applyNumberFormat="1" applyFont="1" applyFill="1" applyBorder="1" applyAlignment="1">
      <alignment horizontal="center" vertical="center"/>
    </xf>
    <xf numFmtId="181" fontId="50" fillId="5" borderId="61" xfId="0" applyNumberFormat="1" applyFont="1" applyFill="1" applyBorder="1" applyAlignment="1">
      <alignment horizontal="center" vertical="center"/>
    </xf>
    <xf numFmtId="180" fontId="50" fillId="5" borderId="118" xfId="0" applyNumberFormat="1" applyFont="1" applyFill="1" applyBorder="1" applyAlignment="1">
      <alignment horizontal="center" vertical="center"/>
    </xf>
    <xf numFmtId="180" fontId="52" fillId="7" borderId="115" xfId="0" applyNumberFormat="1" applyFont="1" applyFill="1" applyBorder="1" applyAlignment="1">
      <alignment horizontal="center" vertical="center"/>
    </xf>
    <xf numFmtId="181" fontId="52" fillId="7" borderId="116" xfId="0" applyNumberFormat="1" applyFont="1" applyFill="1" applyBorder="1" applyAlignment="1">
      <alignment horizontal="center" vertical="center"/>
    </xf>
    <xf numFmtId="181" fontId="52" fillId="7" borderId="117" xfId="0" applyNumberFormat="1" applyFont="1" applyFill="1" applyBorder="1" applyAlignment="1">
      <alignment horizontal="center" vertical="center"/>
    </xf>
    <xf numFmtId="0" fontId="45" fillId="11" borderId="42" xfId="9" applyFont="1" applyFill="1" applyBorder="1" applyAlignment="1">
      <alignment horizontal="center" vertical="center" shrinkToFit="1"/>
    </xf>
    <xf numFmtId="0" fontId="45" fillId="11" borderId="43" xfId="9" applyFont="1" applyFill="1" applyBorder="1" applyAlignment="1">
      <alignment horizontal="center" vertical="center" shrinkToFit="1"/>
    </xf>
    <xf numFmtId="0" fontId="45" fillId="11" borderId="6" xfId="9" applyFont="1" applyFill="1" applyBorder="1" applyAlignment="1">
      <alignment horizontal="center" vertical="center" shrinkToFit="1"/>
    </xf>
    <xf numFmtId="0" fontId="37" fillId="11" borderId="42" xfId="9" applyFont="1" applyFill="1" applyBorder="1" applyAlignment="1">
      <alignment horizontal="center" vertical="center"/>
    </xf>
    <xf numFmtId="0" fontId="37" fillId="11" borderId="43" xfId="9" applyFont="1" applyFill="1" applyBorder="1" applyAlignment="1">
      <alignment horizontal="center" vertical="center"/>
    </xf>
    <xf numFmtId="0" fontId="37" fillId="11" borderId="6" xfId="9" applyFont="1" applyFill="1" applyBorder="1" applyAlignment="1">
      <alignment horizontal="center" vertical="center"/>
    </xf>
    <xf numFmtId="181" fontId="50" fillId="3" borderId="29" xfId="0" applyNumberFormat="1" applyFont="1" applyFill="1" applyBorder="1" applyAlignment="1">
      <alignment horizontal="center" vertical="center"/>
    </xf>
    <xf numFmtId="181" fontId="50" fillId="3" borderId="30" xfId="0" applyNumberFormat="1" applyFont="1" applyFill="1" applyBorder="1" applyAlignment="1">
      <alignment horizontal="center" vertical="center"/>
    </xf>
    <xf numFmtId="181" fontId="50" fillId="3" borderId="34" xfId="0" applyNumberFormat="1" applyFont="1" applyFill="1" applyBorder="1" applyAlignment="1">
      <alignment horizontal="center" vertical="center"/>
    </xf>
    <xf numFmtId="181" fontId="50" fillId="3" borderId="35" xfId="0" applyNumberFormat="1" applyFont="1" applyFill="1" applyBorder="1" applyAlignment="1">
      <alignment horizontal="center" vertical="center"/>
    </xf>
    <xf numFmtId="181" fontId="49" fillId="0" borderId="30" xfId="0" applyNumberFormat="1" applyFont="1" applyBorder="1" applyAlignment="1">
      <alignment horizontal="center" vertical="center"/>
    </xf>
    <xf numFmtId="181" fontId="49" fillId="0" borderId="35" xfId="0" applyNumberFormat="1" applyFont="1" applyBorder="1" applyAlignment="1">
      <alignment horizontal="center" vertical="center"/>
    </xf>
    <xf numFmtId="177" fontId="14" fillId="0" borderId="0" xfId="0" applyNumberFormat="1" applyFont="1" applyAlignment="1">
      <alignment horizontal="right" vertical="center"/>
    </xf>
    <xf numFmtId="0" fontId="37" fillId="0" borderId="0" xfId="0" applyFont="1" applyAlignment="1">
      <alignment horizontal="left" vertical="center" wrapText="1"/>
    </xf>
    <xf numFmtId="0" fontId="31" fillId="0" borderId="0" xfId="0" applyFont="1" applyAlignment="1">
      <alignment horizontal="left" vertical="center" wrapText="1"/>
    </xf>
    <xf numFmtId="56" fontId="56" fillId="0" borderId="0" xfId="13" applyNumberFormat="1" applyFont="1" applyAlignment="1">
      <alignment horizontal="left" vertical="center" wrapText="1"/>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6" xfId="0" applyBorder="1" applyAlignment="1">
      <alignment horizontal="center" vertical="center"/>
    </xf>
    <xf numFmtId="181" fontId="53" fillId="7" borderId="117" xfId="0" applyNumberFormat="1" applyFont="1" applyFill="1" applyBorder="1" applyAlignment="1">
      <alignment horizontal="center" vertical="center"/>
    </xf>
    <xf numFmtId="181" fontId="53" fillId="7" borderId="121" xfId="0" applyNumberFormat="1" applyFont="1" applyFill="1" applyBorder="1" applyAlignment="1">
      <alignment horizontal="center" vertical="center"/>
    </xf>
    <xf numFmtId="0" fontId="51" fillId="0" borderId="17" xfId="0" applyFont="1" applyBorder="1" applyAlignment="1">
      <alignment horizontal="center" vertical="center"/>
    </xf>
    <xf numFmtId="0" fontId="51" fillId="0" borderId="113" xfId="0" applyFont="1" applyBorder="1" applyAlignment="1">
      <alignment horizontal="center" vertical="center"/>
    </xf>
    <xf numFmtId="0" fontId="51" fillId="0" borderId="114" xfId="0" applyFont="1" applyBorder="1" applyAlignment="1">
      <alignment horizontal="center" vertical="center"/>
    </xf>
    <xf numFmtId="9" fontId="51" fillId="0" borderId="87" xfId="9" applyNumberFormat="1" applyFont="1" applyBorder="1" applyAlignment="1">
      <alignment horizontal="center" vertical="center"/>
    </xf>
    <xf numFmtId="9" fontId="51" fillId="0" borderId="28" xfId="9" applyNumberFormat="1" applyFont="1" applyBorder="1" applyAlignment="1">
      <alignment horizontal="center" vertical="center"/>
    </xf>
    <xf numFmtId="9" fontId="51" fillId="0" borderId="33" xfId="9" applyNumberFormat="1" applyFont="1" applyBorder="1" applyAlignment="1">
      <alignment horizontal="center" vertical="center"/>
    </xf>
    <xf numFmtId="0" fontId="51" fillId="0" borderId="53" xfId="0" applyFont="1" applyBorder="1" applyAlignment="1">
      <alignment horizontal="center" vertical="center"/>
    </xf>
    <xf numFmtId="0" fontId="51" fillId="0" borderId="54" xfId="0" applyFont="1" applyBorder="1" applyAlignment="1">
      <alignment horizontal="center" vertical="center"/>
    </xf>
    <xf numFmtId="0" fontId="51" fillId="0" borderId="8" xfId="0" applyFont="1" applyBorder="1" applyAlignment="1">
      <alignment horizontal="center" vertical="center"/>
    </xf>
    <xf numFmtId="0" fontId="51" fillId="0" borderId="14" xfId="0" applyFont="1" applyBorder="1" applyAlignment="1">
      <alignment horizontal="center" vertical="center"/>
    </xf>
    <xf numFmtId="181" fontId="50" fillId="3" borderId="59" xfId="0" applyNumberFormat="1" applyFont="1" applyFill="1" applyBorder="1" applyAlignment="1">
      <alignment horizontal="center" vertical="center"/>
    </xf>
    <xf numFmtId="181" fontId="50" fillId="3" borderId="61" xfId="0" applyNumberFormat="1" applyFont="1" applyFill="1" applyBorder="1" applyAlignment="1">
      <alignment horizontal="center" vertical="center"/>
    </xf>
    <xf numFmtId="0" fontId="10" fillId="3" borderId="7" xfId="0" applyFont="1" applyFill="1" applyBorder="1" applyAlignment="1">
      <alignment horizontal="center" vertical="center" shrinkToFit="1"/>
    </xf>
  </cellXfs>
  <cellStyles count="169">
    <cellStyle name="20% - アクセント 1 2" xfId="14" xr:uid="{7F52D404-5115-4299-A350-311232BB9E7D}"/>
    <cellStyle name="20% - アクセント 1 3" xfId="15" xr:uid="{42E6B97F-54C2-4497-86EB-79327C902D6A}"/>
    <cellStyle name="20% - アクセント 2 2" xfId="16" xr:uid="{51272BF8-4E0C-4607-9FEE-A6BDD5EB805E}"/>
    <cellStyle name="20% - アクセント 2 3" xfId="17" xr:uid="{321263EB-491D-4FE7-87D3-2AB84D1DCBC0}"/>
    <cellStyle name="20% - アクセント 3 2" xfId="18" xr:uid="{14A09339-A79B-4C46-9E41-F456E639F08E}"/>
    <cellStyle name="20% - アクセント 3 3" xfId="19" xr:uid="{69FF4B67-15E1-47A8-9FB0-8B07B9CB224D}"/>
    <cellStyle name="20% - アクセント 4 2" xfId="20" xr:uid="{2A1C64C9-97F1-4233-B091-3B420E2FDA8D}"/>
    <cellStyle name="20% - アクセント 4 3" xfId="21" xr:uid="{281760DD-0285-4755-8D69-7A6D92D7C1C1}"/>
    <cellStyle name="20% - アクセント 5 2" xfId="22" xr:uid="{D21D6C6B-7525-44CB-BCCB-35C5635D1857}"/>
    <cellStyle name="20% - アクセント 5 3" xfId="23" xr:uid="{23881F85-A243-45D1-A02B-58D98D7AD208}"/>
    <cellStyle name="20% - アクセント 6 2" xfId="24" xr:uid="{E227F6B2-C3F5-4310-8348-8FA28D4A06BF}"/>
    <cellStyle name="20% - アクセント 6 3" xfId="25" xr:uid="{24B6BFFC-E5C1-43E6-B6FE-A1F3E159E83B}"/>
    <cellStyle name="40% - アクセント 1 2" xfId="26" xr:uid="{B5C2CB09-EB21-4D68-AFFF-D9E4A3E88C29}"/>
    <cellStyle name="40% - アクセント 1 3" xfId="27" xr:uid="{11EA3FC2-BBCA-4763-A5BB-70DDA0317A7E}"/>
    <cellStyle name="40% - アクセント 2 2" xfId="28" xr:uid="{B5FAE93F-84E0-4173-ABC2-74A975413349}"/>
    <cellStyle name="40% - アクセント 2 3" xfId="29" xr:uid="{12789F1F-DDAF-4BA9-82FB-7F6F5EF4E898}"/>
    <cellStyle name="40% - アクセント 3 2" xfId="30" xr:uid="{0B024F40-C0D2-4D6A-9ACC-60F580A5DC18}"/>
    <cellStyle name="40% - アクセント 3 3" xfId="31" xr:uid="{5FFCF4B0-650F-4663-9310-6729E6427706}"/>
    <cellStyle name="40% - アクセント 4 2" xfId="32" xr:uid="{8FD8C92B-2141-4F47-B7D7-0B8EE8B67F31}"/>
    <cellStyle name="40% - アクセント 4 3" xfId="33" xr:uid="{4E1F448B-6008-41BF-BEA1-0707139A35E2}"/>
    <cellStyle name="40% - アクセント 5 2" xfId="34" xr:uid="{500970C6-6C24-4ABB-A5AD-9ECD0D190BE3}"/>
    <cellStyle name="40% - アクセント 5 3" xfId="35" xr:uid="{3539704D-32F5-4E57-8D04-BB4F5936BF82}"/>
    <cellStyle name="40% - アクセント 6 2" xfId="36" xr:uid="{1E421B7D-52D4-47BC-BF54-D6B21AD55CFC}"/>
    <cellStyle name="40% - アクセント 6 3" xfId="37" xr:uid="{596715CA-236D-4421-8809-C753C7E24800}"/>
    <cellStyle name="60% - アクセント 1 2" xfId="38" xr:uid="{D1B958D7-1838-4D78-847B-419AA035C226}"/>
    <cellStyle name="60% - アクセント 1 3" xfId="39" xr:uid="{4F2E7F15-03B0-4284-B58C-65DC85852D5F}"/>
    <cellStyle name="60% - アクセント 2 2" xfId="40" xr:uid="{A2E34A2F-0F66-4F77-8B92-01C019C55954}"/>
    <cellStyle name="60% - アクセント 2 3" xfId="41" xr:uid="{003105D0-7378-49D3-82C6-887519AC3C19}"/>
    <cellStyle name="60% - アクセント 3 2" xfId="42" xr:uid="{C55F8B01-77CD-4E8D-A47F-408B669CA78A}"/>
    <cellStyle name="60% - アクセント 3 3" xfId="43" xr:uid="{8B09A6F3-4B4D-4AEB-90BF-AAECD397E503}"/>
    <cellStyle name="60% - アクセント 4 2" xfId="44" xr:uid="{FFB98A70-92F7-4EA9-A8A5-B4CB5C3A2A02}"/>
    <cellStyle name="60% - アクセント 4 3" xfId="45" xr:uid="{BE6311AE-42B1-4A41-AFB5-95944E8A3D69}"/>
    <cellStyle name="60% - アクセント 5 2" xfId="46" xr:uid="{0B2E6A71-25AB-4FBF-8ACF-9F48B4BD45E9}"/>
    <cellStyle name="60% - アクセント 5 3" xfId="47" xr:uid="{A6E33C8A-08EE-4237-BB17-6D9B4398DABB}"/>
    <cellStyle name="60% - アクセント 6 2" xfId="48" xr:uid="{1A034A7C-5B91-4916-B9CC-EFC69C1E2B3C}"/>
    <cellStyle name="60% - アクセント 6 3" xfId="49" xr:uid="{09D98956-840E-4BEE-8392-22DF75C605D0}"/>
    <cellStyle name="Calc Currency (0)" xfId="50" xr:uid="{10E62C23-89B7-4F21-B2A4-4E240D408DA9}"/>
    <cellStyle name="Grey" xfId="51" xr:uid="{795C44EA-597A-4246-B828-9E69E8444244}"/>
    <cellStyle name="Header1" xfId="52" xr:uid="{71CD59A0-60B8-410E-87D3-000C37D737E6}"/>
    <cellStyle name="Header2" xfId="53" xr:uid="{B39975E6-00A7-457B-8E1F-E5AE89A047A4}"/>
    <cellStyle name="Input [yellow]" xfId="54" xr:uid="{6F80371C-29D8-46D2-97B9-791F5CF4BA9A}"/>
    <cellStyle name="Milliers [0]_AR1194" xfId="55" xr:uid="{71F216B7-F984-4EB8-86BD-0D15ABC71ACB}"/>
    <cellStyle name="Milliers_AR1194" xfId="56" xr:uid="{4CCF9B54-B4F4-41E2-96D6-328E8CFCAEA1}"/>
    <cellStyle name="Mon騁aire [0]_AR1194" xfId="57" xr:uid="{4C919ACA-0736-4F12-9683-E1CE9964A77B}"/>
    <cellStyle name="Mon騁aire_AR1194" xfId="58" xr:uid="{3C56B653-E348-469A-A244-F2246A4103DD}"/>
    <cellStyle name="Normal" xfId="7" xr:uid="{00000000-0005-0000-0000-000000000000}"/>
    <cellStyle name="Normal - Style1" xfId="59" xr:uid="{0A586E07-20BE-4AB6-972C-07AD5CF9702A}"/>
    <cellStyle name="Normal 2" xfId="60" xr:uid="{D47CB54C-1A5A-477C-BB1A-C25C8D6DEDEB}"/>
    <cellStyle name="Normal_#18-Internet" xfId="61" xr:uid="{E86BC25B-727E-4E0E-A71B-32935DAB32E9}"/>
    <cellStyle name="Percent [2]" xfId="62" xr:uid="{C7F4468F-1491-471C-8CF8-B8AEC463D972}"/>
    <cellStyle name="アクセント 1 2" xfId="63" xr:uid="{E2E662C3-3F2A-4EA9-BD2A-BB25A8A37DB7}"/>
    <cellStyle name="アクセント 1 3" xfId="64" xr:uid="{83E63473-F862-442B-B3DC-A32088B81265}"/>
    <cellStyle name="アクセント 2 2" xfId="65" xr:uid="{02ED594D-3E2E-4708-B805-A9F3C0967D27}"/>
    <cellStyle name="アクセント 2 3" xfId="66" xr:uid="{127FCAA7-9EA9-4229-8BA8-A16B260BAC80}"/>
    <cellStyle name="アクセント 3 2" xfId="67" xr:uid="{D3A7FF7A-1E0C-438C-B745-B70471DAA8C7}"/>
    <cellStyle name="アクセント 3 3" xfId="68" xr:uid="{66A4F2EE-3C03-44B7-8C72-A4A0905399DB}"/>
    <cellStyle name="アクセント 4 2" xfId="69" xr:uid="{BBBB7549-C73A-4E64-82E0-3FF6CE3FB48C}"/>
    <cellStyle name="アクセント 4 3" xfId="70" xr:uid="{50BF306B-69EC-4AFE-957C-3CCF1F0A22CE}"/>
    <cellStyle name="アクセント 5 2" xfId="71" xr:uid="{7F0EA18C-EE6F-4E89-84FB-AE0256FB7B8F}"/>
    <cellStyle name="アクセント 5 3" xfId="72" xr:uid="{77AFB2B6-76FB-4B5B-AE0E-108C085C97F5}"/>
    <cellStyle name="アクセント 6 2" xfId="73" xr:uid="{4AA15D11-EC69-4900-90A4-9FF02DAF6698}"/>
    <cellStyle name="アクセント 6 3" xfId="74" xr:uid="{95410C58-2267-43A5-AB83-3E6384BBFFE2}"/>
    <cellStyle name="センター" xfId="75" xr:uid="{C4465F32-1F13-4ECB-819A-A0D1DE411A9B}"/>
    <cellStyle name="タイトル 2" xfId="76" xr:uid="{A78C3FDB-A636-4EC9-B639-60D1AC2F4C67}"/>
    <cellStyle name="タイトル 3" xfId="77" xr:uid="{F823B722-21F5-4449-98B3-31E56020811A}"/>
    <cellStyle name="チェック セル 2" xfId="78" xr:uid="{340FC8B4-2D74-4117-A6B3-AE39B8E9C81B}"/>
    <cellStyle name="チェック セル 3" xfId="79" xr:uid="{9726EBF2-821D-4800-9DDB-43FEF0EC356D}"/>
    <cellStyle name="どちらでもない 2" xfId="80" xr:uid="{1F23EB93-BFE8-45A8-80BE-B7BAB224675A}"/>
    <cellStyle name="どちらでもない 3" xfId="81" xr:uid="{03093149-E9A8-49B4-8D97-6E7FEB63CAA9}"/>
    <cellStyle name="パーセント" xfId="8" builtinId="5"/>
    <cellStyle name="メモ 2" xfId="82" xr:uid="{FFA5467A-2B79-4CD2-B722-A88314069D7B}"/>
    <cellStyle name="メモ 3" xfId="83" xr:uid="{A372DC1F-79DD-4169-964C-7D1BF27D8141}"/>
    <cellStyle name="リンク セル 2" xfId="84" xr:uid="{70195FF5-F264-4CB2-A187-7D99BF6F647D}"/>
    <cellStyle name="リンク セル 3" xfId="85" xr:uid="{4BAF574B-347B-4413-84C7-EA82D2F7C8B9}"/>
    <cellStyle name="悪い 2" xfId="86" xr:uid="{807F6436-5A46-404B-AF0A-FD7CA534E23F}"/>
    <cellStyle name="悪い 3" xfId="87" xr:uid="{1249B291-4BE5-4048-A6BC-E4C2E95BF732}"/>
    <cellStyle name="計算 2" xfId="88" xr:uid="{ED409EB8-6836-4383-A950-55EF44B651D1}"/>
    <cellStyle name="計算 3" xfId="89" xr:uid="{7F447C36-D353-4ADB-97B4-98E273DDB607}"/>
    <cellStyle name="警告文 2" xfId="90" xr:uid="{A359E286-4377-4332-B443-268FEFA9CD3C}"/>
    <cellStyle name="警告文 3" xfId="91" xr:uid="{36135714-2580-4FF0-B8BB-792A63DFA53D}"/>
    <cellStyle name="桁区切り 2" xfId="12" xr:uid="{5F9219A6-8F85-4880-8411-AEE3D0EF856C}"/>
    <cellStyle name="桁区切り 3" xfId="92" xr:uid="{3E0A46A8-73E4-48C5-A380-3F9D79663CE8}"/>
    <cellStyle name="見出し 1 2" xfId="93" xr:uid="{411E661E-BD83-47E6-8F8B-C52CC462765A}"/>
    <cellStyle name="見出し 1 3" xfId="94" xr:uid="{549FAF05-7737-443C-A67F-8AB4B6651FB6}"/>
    <cellStyle name="見出し 2 2" xfId="95" xr:uid="{3F820AB6-6BE8-4BCA-9523-9B1292BBC2DF}"/>
    <cellStyle name="見出し 2 3" xfId="96" xr:uid="{493F5DDF-C9EB-41F0-9F34-64D7BC0E6DDD}"/>
    <cellStyle name="見出し 3 2" xfId="97" xr:uid="{A1DC9905-F782-4C1D-98E4-12A9E089D57F}"/>
    <cellStyle name="見出し 3 3" xfId="98" xr:uid="{A1989807-04A0-4D04-AAC5-1BE466CF0C9A}"/>
    <cellStyle name="見出し 4 2" xfId="99" xr:uid="{77CC225E-16BA-450C-9E14-D1BA32FBF6AD}"/>
    <cellStyle name="見出し 4 3" xfId="100" xr:uid="{1EA068EC-90BA-4B77-A581-862527917722}"/>
    <cellStyle name="集計 2" xfId="101" xr:uid="{95B46C0F-2E13-4D3A-A8EF-9296DE8B8AAD}"/>
    <cellStyle name="集計 3" xfId="102" xr:uid="{C72B1208-8C3D-4B19-ADAF-ECB8C335AC2D}"/>
    <cellStyle name="出力 2" xfId="103" xr:uid="{DD53FEA3-749F-40ED-B1C8-BDF9AEBA8454}"/>
    <cellStyle name="出力 3" xfId="104" xr:uid="{3F42458A-B5A4-4345-9E57-3ACB0A3F1B6A}"/>
    <cellStyle name="説明文 2" xfId="105" xr:uid="{50017E64-499A-4A0C-8C7D-30D9914119A5}"/>
    <cellStyle name="説明文 3" xfId="106" xr:uid="{189DCB43-3E17-457B-A60D-6ACEE482CCF5}"/>
    <cellStyle name="通貨 2" xfId="107" xr:uid="{8FB4A0E5-6F99-423B-ACAA-0151D7F145C4}"/>
    <cellStyle name="入力 2" xfId="108" xr:uid="{18842383-CDE2-41CD-BA6B-146485B21A31}"/>
    <cellStyle name="入力 3" xfId="109" xr:uid="{A4AF6C80-E1DC-456B-B496-BCDB92297024}"/>
    <cellStyle name="白" xfId="110" xr:uid="{D1CA65D8-4CCF-4E9E-B45D-DF27CBE1C8B1}"/>
    <cellStyle name="標準" xfId="0" builtinId="0"/>
    <cellStyle name="標準 10" xfId="111" xr:uid="{F0CE603B-F372-45D4-BA1E-B15E6A5EC4DF}"/>
    <cellStyle name="標準 10 2" xfId="112" xr:uid="{E2549F37-3E00-49AB-BCA5-DF0CAA22BF54}"/>
    <cellStyle name="標準 11" xfId="113" xr:uid="{C3A75475-4D37-4985-8F0E-EF3F64375BFC}"/>
    <cellStyle name="標準 11 2" xfId="9" xr:uid="{00000000-0005-0000-0000-000003000000}"/>
    <cellStyle name="標準 11 2 2" xfId="114" xr:uid="{09371CA4-14F9-4DD3-8630-4B377319D345}"/>
    <cellStyle name="標準 12" xfId="115" xr:uid="{404503BE-15D8-45C1-BCB4-71FCA856BBA1}"/>
    <cellStyle name="標準 12 2" xfId="116" xr:uid="{9019EE96-521B-4C3D-9E98-E96A07743D39}"/>
    <cellStyle name="標準 13" xfId="117" xr:uid="{54B1889E-7A5A-4673-89AE-A38B981536DE}"/>
    <cellStyle name="標準 13 2" xfId="118" xr:uid="{AC777B9C-C8B2-44FF-A49E-098243B5C037}"/>
    <cellStyle name="標準 13 3" xfId="119" xr:uid="{FD9EE537-81F5-4D39-8513-A087DC6B5EF0}"/>
    <cellStyle name="標準 14" xfId="120" xr:uid="{B4B87321-F090-42FE-A826-03FDBBEBCDA6}"/>
    <cellStyle name="標準 15" xfId="121" xr:uid="{6A89C07C-7855-457A-88FE-798DD549DE5C}"/>
    <cellStyle name="標準 16" xfId="122" xr:uid="{7EC59CC1-A7BF-4782-977F-F8D46753EBB8}"/>
    <cellStyle name="標準 17" xfId="123" xr:uid="{9F86AD7F-12BB-45DA-B63B-6B70C46A04B1}"/>
    <cellStyle name="標準 18" xfId="124" xr:uid="{6F979918-DB2B-4256-8C20-850D45DB89F7}"/>
    <cellStyle name="標準 19" xfId="125" xr:uid="{1F6CADBB-1A53-4A39-910D-3018B79547EC}"/>
    <cellStyle name="標準 2" xfId="1" xr:uid="{00000000-0005-0000-0000-000004000000}"/>
    <cellStyle name="標準 2 10" xfId="127" xr:uid="{4FF9665B-F0A6-41D7-A5B6-C0CED0BEEA2B}"/>
    <cellStyle name="標準 2 11" xfId="128" xr:uid="{8F4CEA62-FC80-4D49-BACF-5B1B733DF35D}"/>
    <cellStyle name="標準 2 12" xfId="129" xr:uid="{7A51EEF5-0A76-4F84-8978-31C43D2F0D96}"/>
    <cellStyle name="標準 2 13" xfId="126" xr:uid="{EF7E46B9-4EDB-48C1-99E8-C7AA05B3DAD4}"/>
    <cellStyle name="標準 2 2" xfId="130" xr:uid="{EDDFDE0F-533A-4B71-B095-44D02C567858}"/>
    <cellStyle name="標準 2 2 2" xfId="131" xr:uid="{6CCF3819-A028-4A62-A23F-9C7D19B89DAA}"/>
    <cellStyle name="標準 2 2 3" xfId="132" xr:uid="{AC7948F1-2B3F-4609-910E-194C00F728FE}"/>
    <cellStyle name="標準 2 2 4" xfId="133" xr:uid="{7F2DCAF8-80DC-4D90-BFDC-4BB07B2AAB09}"/>
    <cellStyle name="標準 2 2 5" xfId="134" xr:uid="{BA14F7A5-E39F-4A4B-8B46-24A6FD414E74}"/>
    <cellStyle name="標準 2 2 6" xfId="135" xr:uid="{D362A083-CD32-439F-96CE-2DEDD8EDF5B1}"/>
    <cellStyle name="標準 2 3" xfId="136" xr:uid="{BCCB375C-BA9F-41DC-9BF2-D34ABB485AD0}"/>
    <cellStyle name="標準 2 4" xfId="137" xr:uid="{4E201619-3F42-4C4D-BE01-370D20742DB0}"/>
    <cellStyle name="標準 2 5" xfId="138" xr:uid="{3DABFD45-FAF6-4832-ACFF-33167AFDD0AD}"/>
    <cellStyle name="標準 2 6" xfId="139" xr:uid="{3D236168-F5ED-496F-AB54-DAE34E2A9189}"/>
    <cellStyle name="標準 2 7" xfId="140" xr:uid="{3DDB43F8-B445-4F50-81AC-0C1DAB52AC18}"/>
    <cellStyle name="標準 2 8" xfId="141" xr:uid="{C92DB215-F193-4011-95D4-41BED789B9A9}"/>
    <cellStyle name="標準 2 9" xfId="142" xr:uid="{9B550EE4-74D2-4A46-8D81-56FAE00CE35D}"/>
    <cellStyle name="標準 20" xfId="143" xr:uid="{FC9C4187-E593-43C7-A526-31A844772FDE}"/>
    <cellStyle name="標準 21" xfId="144" xr:uid="{537C7D81-1E1D-4132-871A-2004B344212D}"/>
    <cellStyle name="標準 22" xfId="2" xr:uid="{00000000-0005-0000-0000-000005000000}"/>
    <cellStyle name="標準 22 2" xfId="145" xr:uid="{65E73224-6FF7-4158-A50F-F94008EB4DDF}"/>
    <cellStyle name="標準 23" xfId="3" xr:uid="{00000000-0005-0000-0000-000006000000}"/>
    <cellStyle name="標準 23 2" xfId="147" xr:uid="{55F7D991-185C-4875-BA0B-92D2E8450C5D}"/>
    <cellStyle name="標準 23 3" xfId="146" xr:uid="{6AFDBBF9-72CF-42C6-9865-AB0B272BAA9B}"/>
    <cellStyle name="標準 3" xfId="4" xr:uid="{00000000-0005-0000-0000-000007000000}"/>
    <cellStyle name="標準 3 2" xfId="149" xr:uid="{A61482BB-FFD9-4DB9-A351-0EA15474F8F1}"/>
    <cellStyle name="標準 3 3" xfId="5" xr:uid="{00000000-0005-0000-0000-000008000000}"/>
    <cellStyle name="標準 3 3 2" xfId="150" xr:uid="{73F106E1-C276-4383-8FD4-CF99D384DABF}"/>
    <cellStyle name="標準 3 4" xfId="151" xr:uid="{C202B296-EDA0-442F-B716-AEFEE2AD1B2B}"/>
    <cellStyle name="標準 3 5" xfId="152" xr:uid="{BED03217-D7A1-4A09-8E99-CF92F6DED971}"/>
    <cellStyle name="標準 3 6" xfId="153" xr:uid="{1296F47C-9460-499C-82CB-1208CAC8CAAB}"/>
    <cellStyle name="標準 3 7" xfId="154" xr:uid="{5A26BC61-55A5-4A03-ADEB-6048CD6E6575}"/>
    <cellStyle name="標準 3 8" xfId="10" xr:uid="{00000000-0005-0000-0000-000009000000}"/>
    <cellStyle name="標準 3 8 2" xfId="168" xr:uid="{B4B0B03F-7F4B-40A0-85C8-856250B17E4D}"/>
    <cellStyle name="標準 3 9" xfId="148" xr:uid="{86BB2FEB-B7AB-41D2-8187-FB021D163E25}"/>
    <cellStyle name="標準 4" xfId="11" xr:uid="{EC05BBE5-CFC0-4D8A-BF70-91056E009BE1}"/>
    <cellStyle name="標準 4 2" xfId="156" xr:uid="{63D16E8F-AF41-4A2C-8AE0-0AC7803D2096}"/>
    <cellStyle name="標準 4 3" xfId="155" xr:uid="{688714AE-22F8-470D-9D16-9C98B606054A}"/>
    <cellStyle name="標準 5" xfId="6" xr:uid="{00000000-0005-0000-0000-00000A000000}"/>
    <cellStyle name="標準 5 2" xfId="157" xr:uid="{9FC80360-86C3-45ED-A8E9-FA5C5DC96D1C}"/>
    <cellStyle name="標準 5 3" xfId="158" xr:uid="{63685395-D949-44F3-AAE9-08D82C8AB42C}"/>
    <cellStyle name="標準 6" xfId="13" xr:uid="{6757331C-F859-4FE3-B683-C74B9D104D4A}"/>
    <cellStyle name="標準 6 2" xfId="160" xr:uid="{66038E3B-1D23-49D9-8C16-0A2BCC40F32C}"/>
    <cellStyle name="標準 6 3" xfId="159" xr:uid="{84F7934B-82DE-4965-9362-C333A32D7C1F}"/>
    <cellStyle name="標準 7" xfId="161" xr:uid="{06B2CF16-72F1-43CF-96E7-3467B0A5B633}"/>
    <cellStyle name="標準 7 2" xfId="162" xr:uid="{3F64F316-CE36-4F79-8675-6CBE8933D9A4}"/>
    <cellStyle name="標準 8" xfId="163" xr:uid="{0E6F44C3-760C-4513-9695-0ECC8C3B60E3}"/>
    <cellStyle name="標準 9" xfId="164" xr:uid="{47153763-975A-402F-BF01-AC45C1D792E1}"/>
    <cellStyle name="未定義" xfId="165" xr:uid="{E2816D09-AF78-40C3-A78F-40660FC3E39E}"/>
    <cellStyle name="良い 2" xfId="166" xr:uid="{E34305F5-4AFA-40D7-96C5-1A5570EC9B1C}"/>
    <cellStyle name="良い 3" xfId="167" xr:uid="{5D09A609-F0D9-4E47-8F3E-7066E1F9BDB3}"/>
  </cellStyles>
  <dxfs count="6">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colors>
    <mruColors>
      <color rgb="FFFF99FF"/>
      <color rgb="FFFF66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4.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5.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7.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416474529081655"/>
          <c:y val="0.15828495042524843"/>
          <c:w val="0.65992095523842909"/>
          <c:h val="0.6769427259092613"/>
        </c:manualLayout>
      </c:layout>
      <c:radarChart>
        <c:radarStyle val="marker"/>
        <c:varyColors val="0"/>
        <c:ser>
          <c:idx val="0"/>
          <c:order val="0"/>
          <c:tx>
            <c:strRef>
              <c:f>国語!$K$12</c:f>
              <c:strCache>
                <c:ptCount val="1"/>
                <c:pt idx="0">
                  <c:v>貴校</c:v>
                </c:pt>
              </c:strCache>
            </c:strRef>
          </c:tx>
          <c:spPr>
            <a:ln w="19050">
              <a:solidFill>
                <a:srgbClr val="FF0000"/>
              </a:solidFill>
            </a:ln>
          </c:spPr>
          <c:marker>
            <c:symbol val="diamond"/>
            <c:size val="5"/>
            <c:spPr>
              <a:solidFill>
                <a:srgbClr val="FF0000"/>
              </a:solidFill>
              <a:ln w="15875">
                <a:solidFill>
                  <a:srgbClr val="FF0000"/>
                </a:solidFill>
              </a:ln>
            </c:spPr>
          </c:marker>
          <c:cat>
            <c:strRef>
              <c:extLst>
                <c:ext xmlns:c15="http://schemas.microsoft.com/office/drawing/2012/chart" uri="{02D57815-91ED-43cb-92C2-25804820EDAC}">
                  <c15:fullRef>
                    <c15:sqref>国語!$E$14:$E$19</c15:sqref>
                  </c15:fullRef>
                </c:ext>
              </c:extLst>
              <c:f>(国語!$E$14,国語!$E$17:$E$19)</c:f>
              <c:strCache>
                <c:ptCount val="4"/>
                <c:pt idx="0">
                  <c:v>(1) 言葉の特徴や使い方に関する事項</c:v>
                </c:pt>
                <c:pt idx="1">
                  <c:v>Ａ　話すこと・聞くこと</c:v>
                </c:pt>
                <c:pt idx="2">
                  <c:v>Ｂ　書くこと</c:v>
                </c:pt>
                <c:pt idx="3">
                  <c:v>Ｃ　読むこと</c:v>
                </c:pt>
              </c:strCache>
            </c:strRef>
          </c:cat>
          <c:val>
            <c:numRef>
              <c:extLst>
                <c:ext xmlns:c15="http://schemas.microsoft.com/office/drawing/2012/chart" uri="{02D57815-91ED-43cb-92C2-25804820EDAC}">
                  <c15:fullRef>
                    <c15:sqref>国語!$K$14:$K$19</c15:sqref>
                  </c15:fullRef>
                </c:ext>
              </c:extLst>
              <c:f>(国語!$K$14,国語!$K$17:$K$19)</c:f>
              <c:numCache>
                <c:formatCode>0.0_);[Red]\(0.0\)</c:formatCode>
                <c:ptCount val="4"/>
                <c:pt idx="0">
                  <c:v>0</c:v>
                </c:pt>
                <c:pt idx="1">
                  <c:v>0</c:v>
                </c:pt>
                <c:pt idx="2">
                  <c:v>0</c:v>
                </c:pt>
                <c:pt idx="3">
                  <c:v>0</c:v>
                </c:pt>
              </c:numCache>
            </c:numRef>
          </c:val>
          <c:extLst>
            <c:ext xmlns:c16="http://schemas.microsoft.com/office/drawing/2014/chart" uri="{C3380CC4-5D6E-409C-BE32-E72D297353CC}">
              <c16:uniqueId val="{00000000-4397-4A90-A077-4ABC3B069BD5}"/>
            </c:ext>
          </c:extLst>
        </c:ser>
        <c:ser>
          <c:idx val="2"/>
          <c:order val="1"/>
          <c:tx>
            <c:strRef>
              <c:f>国語!$O$12</c:f>
              <c:strCache>
                <c:ptCount val="1"/>
                <c:pt idx="0">
                  <c:v>島根県（公立）</c:v>
                </c:pt>
              </c:strCache>
            </c:strRef>
          </c:tx>
          <c:spPr>
            <a:ln w="19050">
              <a:solidFill>
                <a:srgbClr val="0000FF"/>
              </a:solidFill>
              <a:prstDash val="sysDash"/>
            </a:ln>
          </c:spPr>
          <c:marker>
            <c:spPr>
              <a:solidFill>
                <a:srgbClr val="0000FF"/>
              </a:solidFill>
              <a:ln w="15875">
                <a:solidFill>
                  <a:srgbClr val="0000FF"/>
                </a:solidFill>
              </a:ln>
            </c:spPr>
          </c:marker>
          <c:cat>
            <c:strRef>
              <c:extLst>
                <c:ext xmlns:c15="http://schemas.microsoft.com/office/drawing/2012/chart" uri="{02D57815-91ED-43cb-92C2-25804820EDAC}">
                  <c15:fullRef>
                    <c15:sqref>国語!$E$14:$E$19</c15:sqref>
                  </c15:fullRef>
                </c:ext>
              </c:extLst>
              <c:f>(国語!$E$14,国語!$E$17:$E$19)</c:f>
              <c:strCache>
                <c:ptCount val="4"/>
                <c:pt idx="0">
                  <c:v>(1) 言葉の特徴や使い方に関する事項</c:v>
                </c:pt>
                <c:pt idx="1">
                  <c:v>Ａ　話すこと・聞くこと</c:v>
                </c:pt>
                <c:pt idx="2">
                  <c:v>Ｂ　書くこと</c:v>
                </c:pt>
                <c:pt idx="3">
                  <c:v>Ｃ　読むこと</c:v>
                </c:pt>
              </c:strCache>
            </c:strRef>
          </c:cat>
          <c:val>
            <c:numRef>
              <c:extLst>
                <c:ext xmlns:c15="http://schemas.microsoft.com/office/drawing/2012/chart" uri="{02D57815-91ED-43cb-92C2-25804820EDAC}">
                  <c15:fullRef>
                    <c15:sqref>国語!$O$14:$O$19</c15:sqref>
                  </c15:fullRef>
                </c:ext>
              </c:extLst>
              <c:f>(国語!$O$14,国語!$O$17:$O$19)</c:f>
              <c:numCache>
                <c:formatCode>0.0_);[Red]\(0.0\)</c:formatCode>
                <c:ptCount val="4"/>
                <c:pt idx="0">
                  <c:v>60.4</c:v>
                </c:pt>
                <c:pt idx="1">
                  <c:v>62.4</c:v>
                </c:pt>
                <c:pt idx="2">
                  <c:v>65.2</c:v>
                </c:pt>
                <c:pt idx="3">
                  <c:v>57.2</c:v>
                </c:pt>
              </c:numCache>
            </c:numRef>
          </c:val>
          <c:extLst>
            <c:ext xmlns:c16="http://schemas.microsoft.com/office/drawing/2014/chart" uri="{C3380CC4-5D6E-409C-BE32-E72D297353CC}">
              <c16:uniqueId val="{00000001-B3B9-4820-815A-A17F4B210954}"/>
            </c:ext>
          </c:extLst>
        </c:ser>
        <c:ser>
          <c:idx val="8"/>
          <c:order val="2"/>
          <c:tx>
            <c:strRef>
              <c:f>国語!$S$12</c:f>
              <c:strCache>
                <c:ptCount val="1"/>
                <c:pt idx="0">
                  <c:v>全国（公立）</c:v>
                </c:pt>
              </c:strCache>
            </c:strRef>
          </c:tx>
          <c:spPr>
            <a:ln w="19050">
              <a:solidFill>
                <a:schemeClr val="tx1"/>
              </a:solidFill>
              <a:prstDash val="dash"/>
            </a:ln>
          </c:spPr>
          <c:marker>
            <c:spPr>
              <a:solidFill>
                <a:schemeClr val="tx1"/>
              </a:solidFill>
              <a:ln>
                <a:solidFill>
                  <a:schemeClr val="tx1"/>
                </a:solidFill>
              </a:ln>
            </c:spPr>
          </c:marker>
          <c:cat>
            <c:strRef>
              <c:extLst>
                <c:ext xmlns:c15="http://schemas.microsoft.com/office/drawing/2012/chart" uri="{02D57815-91ED-43cb-92C2-25804820EDAC}">
                  <c15:fullRef>
                    <c15:sqref>国語!$E$14:$E$19</c15:sqref>
                  </c15:fullRef>
                </c:ext>
              </c:extLst>
              <c:f>(国語!$E$14,国語!$E$17:$E$19)</c:f>
              <c:strCache>
                <c:ptCount val="4"/>
                <c:pt idx="0">
                  <c:v>(1) 言葉の特徴や使い方に関する事項</c:v>
                </c:pt>
                <c:pt idx="1">
                  <c:v>Ａ　話すこと・聞くこと</c:v>
                </c:pt>
                <c:pt idx="2">
                  <c:v>Ｂ　書くこと</c:v>
                </c:pt>
                <c:pt idx="3">
                  <c:v>Ｃ　読むこと</c:v>
                </c:pt>
              </c:strCache>
            </c:strRef>
          </c:cat>
          <c:val>
            <c:numRef>
              <c:extLst>
                <c:ext xmlns:c15="http://schemas.microsoft.com/office/drawing/2012/chart" uri="{02D57815-91ED-43cb-92C2-25804820EDAC}">
                  <c15:fullRef>
                    <c15:sqref>国語!$S$14:$S$19</c15:sqref>
                  </c15:fullRef>
                </c:ext>
              </c:extLst>
              <c:f>(国語!$S$14,国語!$S$17:$S$19)</c:f>
              <c:numCache>
                <c:formatCode>0.0_);[Red]\(0.0\)</c:formatCode>
                <c:ptCount val="4"/>
                <c:pt idx="0">
                  <c:v>63</c:v>
                </c:pt>
                <c:pt idx="1">
                  <c:v>63.9</c:v>
                </c:pt>
                <c:pt idx="2">
                  <c:v>67.400000000000006</c:v>
                </c:pt>
                <c:pt idx="3">
                  <c:v>59.7</c:v>
                </c:pt>
              </c:numCache>
            </c:numRef>
          </c:val>
          <c:extLst>
            <c:ext xmlns:c16="http://schemas.microsoft.com/office/drawing/2014/chart" uri="{C3380CC4-5D6E-409C-BE32-E72D297353CC}">
              <c16:uniqueId val="{00000005-B3B9-4820-815A-A17F4B210954}"/>
            </c:ext>
          </c:extLst>
        </c:ser>
        <c:dLbls>
          <c:showLegendKey val="0"/>
          <c:showVal val="0"/>
          <c:showCatName val="0"/>
          <c:showSerName val="0"/>
          <c:showPercent val="0"/>
          <c:showBubbleSize val="0"/>
        </c:dLbls>
        <c:axId val="54092160"/>
        <c:axId val="54094080"/>
      </c:radarChart>
      <c:catAx>
        <c:axId val="54092160"/>
        <c:scaling>
          <c:orientation val="minMax"/>
        </c:scaling>
        <c:delete val="0"/>
        <c:axPos val="b"/>
        <c:majorGridlines/>
        <c:numFmt formatCode="General" sourceLinked="0"/>
        <c:majorTickMark val="out"/>
        <c:minorTickMark val="none"/>
        <c:tickLblPos val="nextTo"/>
        <c:txPr>
          <a:bodyPr rot="0" vert="horz" anchor="t" anchorCtr="0"/>
          <a:lstStyle/>
          <a:p>
            <a:pPr>
              <a:defRPr sz="900" spc="0" baseline="0">
                <a:latin typeface="ＭＳ ゴシック" panose="020B0609070205080204" pitchFamily="49" charset="-128"/>
                <a:ea typeface="ＭＳ ゴシック" panose="020B0609070205080204" pitchFamily="49" charset="-128"/>
              </a:defRPr>
            </a:pPr>
            <a:endParaRPr lang="ja-JP"/>
          </a:p>
        </c:txPr>
        <c:crossAx val="54094080"/>
        <c:crosses val="autoZero"/>
        <c:auto val="0"/>
        <c:lblAlgn val="ctr"/>
        <c:lblOffset val="100"/>
        <c:noMultiLvlLbl val="0"/>
      </c:catAx>
      <c:valAx>
        <c:axId val="54094080"/>
        <c:scaling>
          <c:orientation val="minMax"/>
          <c:max val="100"/>
          <c:min val="0"/>
        </c:scaling>
        <c:delete val="0"/>
        <c:axPos val="l"/>
        <c:majorGridlines/>
        <c:minorGridlines/>
        <c:numFmt formatCode="0.0;[Red]0.0" sourceLinked="0"/>
        <c:majorTickMark val="none"/>
        <c:minorTickMark val="none"/>
        <c:tickLblPos val="nextTo"/>
        <c:txPr>
          <a:bodyPr rot="60000"/>
          <a:lstStyle/>
          <a:p>
            <a:pPr>
              <a:defRPr>
                <a:latin typeface="ＭＳ ゴシック" panose="020B0609070205080204" pitchFamily="49" charset="-128"/>
                <a:ea typeface="ＭＳ ゴシック" panose="020B0609070205080204" pitchFamily="49" charset="-128"/>
              </a:defRPr>
            </a:pPr>
            <a:endParaRPr lang="ja-JP"/>
          </a:p>
        </c:txPr>
        <c:crossAx val="54092160"/>
        <c:crosses val="autoZero"/>
        <c:crossBetween val="between"/>
        <c:majorUnit val="20"/>
        <c:minorUnit val="20"/>
      </c:valAx>
    </c:plotArea>
    <c:legend>
      <c:legendPos val="r"/>
      <c:layout>
        <c:manualLayout>
          <c:xMode val="edge"/>
          <c:yMode val="edge"/>
          <c:x val="0.6146803941576936"/>
          <c:y val="3.0213943845254648E-2"/>
          <c:w val="0.31134224655051151"/>
          <c:h val="0.13790815957179925"/>
        </c:manualLayout>
      </c:layout>
      <c:overlay val="0"/>
      <c:txPr>
        <a:bodyPr/>
        <a:lstStyle/>
        <a:p>
          <a:pPr>
            <a:defRPr>
              <a:latin typeface="ＭＳ ゴシック" panose="020B0609070205080204" pitchFamily="49" charset="-128"/>
              <a:ea typeface="ＭＳ ゴシック" panose="020B0609070205080204" pitchFamily="49" charset="-128"/>
            </a:defRPr>
          </a:pPr>
          <a:endParaRPr lang="ja-JP"/>
        </a:p>
      </c:txPr>
    </c:legend>
    <c:plotVisOnly val="1"/>
    <c:dispBlanksAs val="gap"/>
    <c:showDLblsOverMax val="0"/>
  </c:chart>
  <c:printSettings>
    <c:headerFooter/>
    <c:pageMargins b="0.75000000000000011" l="0.70000000000000007" r="0.70000000000000007" t="0.75000000000000011" header="0.30000000000000004" footer="0.30000000000000004"/>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無解答率の状況（単位％）</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3733619162297558"/>
          <c:y val="0.13451719107084056"/>
          <c:w val="0.80097086443024301"/>
          <c:h val="0.84360639449699915"/>
        </c:manualLayout>
      </c:layout>
      <c:barChart>
        <c:barDir val="bar"/>
        <c:grouping val="clustered"/>
        <c:varyColors val="0"/>
        <c:ser>
          <c:idx val="0"/>
          <c:order val="0"/>
          <c:tx>
            <c:strRef>
              <c:f>数学!$AA$27</c:f>
              <c:strCache>
                <c:ptCount val="1"/>
                <c:pt idx="0">
                  <c:v>貴校</c:v>
                </c:pt>
              </c:strCache>
            </c:strRef>
          </c:tx>
          <c:spPr>
            <a:solidFill>
              <a:srgbClr val="FF66FF"/>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数学!$B$28:$B$43</c:f>
              <c:strCache>
                <c:ptCount val="16"/>
                <c:pt idx="0">
                  <c:v>１</c:v>
                </c:pt>
                <c:pt idx="1">
                  <c:v>２</c:v>
                </c:pt>
                <c:pt idx="2">
                  <c:v>３</c:v>
                </c:pt>
                <c:pt idx="3">
                  <c:v>４</c:v>
                </c:pt>
                <c:pt idx="4">
                  <c:v>５</c:v>
                </c:pt>
                <c:pt idx="5">
                  <c:v>６（１）</c:v>
                </c:pt>
                <c:pt idx="6">
                  <c:v>６（２）</c:v>
                </c:pt>
                <c:pt idx="7">
                  <c:v>６（３）</c:v>
                </c:pt>
                <c:pt idx="8">
                  <c:v>７（１）</c:v>
                </c:pt>
                <c:pt idx="9">
                  <c:v>７（２）</c:v>
                </c:pt>
                <c:pt idx="10">
                  <c:v>８（１）</c:v>
                </c:pt>
                <c:pt idx="11">
                  <c:v>８（２）</c:v>
                </c:pt>
                <c:pt idx="12">
                  <c:v>８（３）</c:v>
                </c:pt>
                <c:pt idx="13">
                  <c:v>９（１）</c:v>
                </c:pt>
                <c:pt idx="14">
                  <c:v>９（２）</c:v>
                </c:pt>
                <c:pt idx="15">
                  <c:v>９（３）</c:v>
                </c:pt>
              </c:strCache>
            </c:strRef>
          </c:cat>
          <c:val>
            <c:numRef>
              <c:f>数学!$AA$28:$AA$43</c:f>
              <c:numCache>
                <c:formatCode>0.0_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09A4-4F57-B035-637157B5A2C6}"/>
            </c:ext>
          </c:extLst>
        </c:ser>
        <c:ser>
          <c:idx val="2"/>
          <c:order val="1"/>
          <c:tx>
            <c:strRef>
              <c:f>数学!$AB$27</c:f>
              <c:strCache>
                <c:ptCount val="1"/>
                <c:pt idx="0">
                  <c:v>島根県（公立）</c:v>
                </c:pt>
              </c:strCache>
            </c:strRef>
          </c:tx>
          <c:spPr>
            <a:solidFill>
              <a:schemeClr val="bg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数学!$B$28:$B$43</c:f>
              <c:strCache>
                <c:ptCount val="16"/>
                <c:pt idx="0">
                  <c:v>１</c:v>
                </c:pt>
                <c:pt idx="1">
                  <c:v>２</c:v>
                </c:pt>
                <c:pt idx="2">
                  <c:v>３</c:v>
                </c:pt>
                <c:pt idx="3">
                  <c:v>４</c:v>
                </c:pt>
                <c:pt idx="4">
                  <c:v>５</c:v>
                </c:pt>
                <c:pt idx="5">
                  <c:v>６（１）</c:v>
                </c:pt>
                <c:pt idx="6">
                  <c:v>６（２）</c:v>
                </c:pt>
                <c:pt idx="7">
                  <c:v>６（３）</c:v>
                </c:pt>
                <c:pt idx="8">
                  <c:v>７（１）</c:v>
                </c:pt>
                <c:pt idx="9">
                  <c:v>７（２）</c:v>
                </c:pt>
                <c:pt idx="10">
                  <c:v>８（１）</c:v>
                </c:pt>
                <c:pt idx="11">
                  <c:v>８（２）</c:v>
                </c:pt>
                <c:pt idx="12">
                  <c:v>８（３）</c:v>
                </c:pt>
                <c:pt idx="13">
                  <c:v>９（１）</c:v>
                </c:pt>
                <c:pt idx="14">
                  <c:v>９（２）</c:v>
                </c:pt>
                <c:pt idx="15">
                  <c:v>９（３）</c:v>
                </c:pt>
              </c:strCache>
            </c:strRef>
          </c:cat>
          <c:val>
            <c:numRef>
              <c:f>数学!$AB$28:$AB$43</c:f>
              <c:numCache>
                <c:formatCode>0.0_ </c:formatCode>
                <c:ptCount val="16"/>
                <c:pt idx="0">
                  <c:v>0.5</c:v>
                </c:pt>
                <c:pt idx="1">
                  <c:v>1.8</c:v>
                </c:pt>
                <c:pt idx="2">
                  <c:v>2.6</c:v>
                </c:pt>
                <c:pt idx="3">
                  <c:v>0.8</c:v>
                </c:pt>
                <c:pt idx="4">
                  <c:v>4.3</c:v>
                </c:pt>
                <c:pt idx="5">
                  <c:v>7.1</c:v>
                </c:pt>
                <c:pt idx="6">
                  <c:v>0.8</c:v>
                </c:pt>
                <c:pt idx="7">
                  <c:v>30.6</c:v>
                </c:pt>
                <c:pt idx="8">
                  <c:v>5.8</c:v>
                </c:pt>
                <c:pt idx="9">
                  <c:v>45.9</c:v>
                </c:pt>
                <c:pt idx="10">
                  <c:v>10</c:v>
                </c:pt>
                <c:pt idx="11">
                  <c:v>24.8</c:v>
                </c:pt>
                <c:pt idx="12">
                  <c:v>1</c:v>
                </c:pt>
                <c:pt idx="13">
                  <c:v>15</c:v>
                </c:pt>
                <c:pt idx="14">
                  <c:v>0.6</c:v>
                </c:pt>
                <c:pt idx="15">
                  <c:v>31.4</c:v>
                </c:pt>
              </c:numCache>
            </c:numRef>
          </c:val>
          <c:extLst>
            <c:ext xmlns:c16="http://schemas.microsoft.com/office/drawing/2014/chart" uri="{C3380CC4-5D6E-409C-BE32-E72D297353CC}">
              <c16:uniqueId val="{00000001-09A4-4F57-B035-637157B5A2C6}"/>
            </c:ext>
          </c:extLst>
        </c:ser>
        <c:ser>
          <c:idx val="3"/>
          <c:order val="2"/>
          <c:tx>
            <c:strRef>
              <c:f>数学!$AC$27</c:f>
              <c:strCache>
                <c:ptCount val="1"/>
                <c:pt idx="0">
                  <c:v>全国（公立）</c:v>
                </c:pt>
              </c:strCache>
            </c:strRef>
          </c:tx>
          <c:spPr>
            <a:solidFill>
              <a:schemeClr val="bg1">
                <a:lumMod val="65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数学!$B$28:$B$43</c:f>
              <c:strCache>
                <c:ptCount val="16"/>
                <c:pt idx="0">
                  <c:v>１</c:v>
                </c:pt>
                <c:pt idx="1">
                  <c:v>２</c:v>
                </c:pt>
                <c:pt idx="2">
                  <c:v>３</c:v>
                </c:pt>
                <c:pt idx="3">
                  <c:v>４</c:v>
                </c:pt>
                <c:pt idx="4">
                  <c:v>５</c:v>
                </c:pt>
                <c:pt idx="5">
                  <c:v>６（１）</c:v>
                </c:pt>
                <c:pt idx="6">
                  <c:v>６（２）</c:v>
                </c:pt>
                <c:pt idx="7">
                  <c:v>６（３）</c:v>
                </c:pt>
                <c:pt idx="8">
                  <c:v>７（１）</c:v>
                </c:pt>
                <c:pt idx="9">
                  <c:v>７（２）</c:v>
                </c:pt>
                <c:pt idx="10">
                  <c:v>８（１）</c:v>
                </c:pt>
                <c:pt idx="11">
                  <c:v>８（２）</c:v>
                </c:pt>
                <c:pt idx="12">
                  <c:v>８（３）</c:v>
                </c:pt>
                <c:pt idx="13">
                  <c:v>９（１）</c:v>
                </c:pt>
                <c:pt idx="14">
                  <c:v>９（２）</c:v>
                </c:pt>
                <c:pt idx="15">
                  <c:v>９（３）</c:v>
                </c:pt>
              </c:strCache>
            </c:strRef>
          </c:cat>
          <c:val>
            <c:numRef>
              <c:f>数学!$AC$28:$AC$43</c:f>
              <c:numCache>
                <c:formatCode>0.0_ </c:formatCode>
                <c:ptCount val="16"/>
                <c:pt idx="0">
                  <c:v>0.6</c:v>
                </c:pt>
                <c:pt idx="1">
                  <c:v>2.2000000000000002</c:v>
                </c:pt>
                <c:pt idx="2">
                  <c:v>2.8</c:v>
                </c:pt>
                <c:pt idx="3">
                  <c:v>1.1000000000000001</c:v>
                </c:pt>
                <c:pt idx="4">
                  <c:v>4.8</c:v>
                </c:pt>
                <c:pt idx="5">
                  <c:v>6.6</c:v>
                </c:pt>
                <c:pt idx="6">
                  <c:v>0.6</c:v>
                </c:pt>
                <c:pt idx="7">
                  <c:v>26.5</c:v>
                </c:pt>
                <c:pt idx="8">
                  <c:v>5.6</c:v>
                </c:pt>
                <c:pt idx="9">
                  <c:v>39.6</c:v>
                </c:pt>
                <c:pt idx="10">
                  <c:v>9</c:v>
                </c:pt>
                <c:pt idx="11">
                  <c:v>22.2</c:v>
                </c:pt>
                <c:pt idx="12">
                  <c:v>1</c:v>
                </c:pt>
                <c:pt idx="13">
                  <c:v>14.3</c:v>
                </c:pt>
                <c:pt idx="14">
                  <c:v>0.7</c:v>
                </c:pt>
                <c:pt idx="15">
                  <c:v>28.9</c:v>
                </c:pt>
              </c:numCache>
            </c:numRef>
          </c:val>
          <c:extLst>
            <c:ext xmlns:c16="http://schemas.microsoft.com/office/drawing/2014/chart" uri="{C3380CC4-5D6E-409C-BE32-E72D297353CC}">
              <c16:uniqueId val="{00000002-09A4-4F57-B035-637157B5A2C6}"/>
            </c:ext>
          </c:extLst>
        </c:ser>
        <c:dLbls>
          <c:dLblPos val="outEnd"/>
          <c:showLegendKey val="0"/>
          <c:showVal val="1"/>
          <c:showCatName val="0"/>
          <c:showSerName val="0"/>
          <c:showPercent val="0"/>
          <c:showBubbleSize val="0"/>
        </c:dLbls>
        <c:gapWidth val="182"/>
        <c:axId val="1177464256"/>
        <c:axId val="1177469664"/>
      </c:barChart>
      <c:catAx>
        <c:axId val="1177464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ja-JP"/>
          </a:p>
        </c:txPr>
        <c:crossAx val="1177469664"/>
        <c:crosses val="autoZero"/>
        <c:auto val="1"/>
        <c:lblAlgn val="ctr"/>
        <c:lblOffset val="100"/>
        <c:noMultiLvlLbl val="0"/>
      </c:catAx>
      <c:valAx>
        <c:axId val="1177469664"/>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low"/>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177464256"/>
        <c:crosses val="autoZero"/>
        <c:crossBetween val="between"/>
      </c:valAx>
      <c:spPr>
        <a:noFill/>
        <a:ln>
          <a:noFill/>
        </a:ln>
        <a:effectLst/>
      </c:spPr>
    </c:plotArea>
    <c:legend>
      <c:legendPos val="t"/>
      <c:layout>
        <c:manualLayout>
          <c:xMode val="edge"/>
          <c:yMode val="edge"/>
          <c:x val="0.22634475815421984"/>
          <c:y val="7.1934073507845753E-2"/>
          <c:w val="0.54886526684164483"/>
          <c:h val="1.72445021351450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無解答率の差（全国－貴校）</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816587698061644"/>
          <c:y val="0.13033049085515808"/>
          <c:w val="0.82538292788507395"/>
          <c:h val="0.8479121804423253"/>
        </c:manualLayout>
      </c:layout>
      <c:barChart>
        <c:barDir val="bar"/>
        <c:grouping val="clustered"/>
        <c:varyColors val="0"/>
        <c:ser>
          <c:idx val="0"/>
          <c:order val="0"/>
          <c:tx>
            <c:strRef>
              <c:f>数学!$F$47</c:f>
              <c:strCache>
                <c:ptCount val="1"/>
                <c:pt idx="0">
                  <c:v>無解答率の差（全国－貴校）</c:v>
                </c:pt>
              </c:strCache>
            </c:strRef>
          </c:tx>
          <c:spPr>
            <a:solidFill>
              <a:schemeClr val="accent1"/>
            </a:solidFill>
            <a:ln>
              <a:solidFill>
                <a:schemeClr val="tx1"/>
              </a:solidFill>
            </a:ln>
            <a:effectLst/>
          </c:spPr>
          <c:invertIfNegative val="0"/>
          <c:dLbls>
            <c:numFmt formatCode="#,##0.0_ ;[Red]\-#,##0.0\ "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数学!$E$48:$E$63</c:f>
              <c:strCache>
                <c:ptCount val="16"/>
                <c:pt idx="0">
                  <c:v>１</c:v>
                </c:pt>
                <c:pt idx="1">
                  <c:v>２</c:v>
                </c:pt>
                <c:pt idx="2">
                  <c:v>３</c:v>
                </c:pt>
                <c:pt idx="3">
                  <c:v>４</c:v>
                </c:pt>
                <c:pt idx="4">
                  <c:v>５</c:v>
                </c:pt>
                <c:pt idx="5">
                  <c:v>６（１）</c:v>
                </c:pt>
                <c:pt idx="6">
                  <c:v>６（２）</c:v>
                </c:pt>
                <c:pt idx="7">
                  <c:v>６（３）</c:v>
                </c:pt>
                <c:pt idx="8">
                  <c:v>７（１）</c:v>
                </c:pt>
                <c:pt idx="9">
                  <c:v>７（２）</c:v>
                </c:pt>
                <c:pt idx="10">
                  <c:v>８（１）</c:v>
                </c:pt>
                <c:pt idx="11">
                  <c:v>８（２）</c:v>
                </c:pt>
                <c:pt idx="12">
                  <c:v>８（３）</c:v>
                </c:pt>
                <c:pt idx="13">
                  <c:v>９（１）</c:v>
                </c:pt>
                <c:pt idx="14">
                  <c:v>９（２）</c:v>
                </c:pt>
                <c:pt idx="15">
                  <c:v>９（３）</c:v>
                </c:pt>
              </c:strCache>
            </c:strRef>
          </c:cat>
          <c:val>
            <c:numRef>
              <c:f>数学!$F$48:$F$63</c:f>
              <c:numCache>
                <c:formatCode>0.0_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formatCode="General">
                  <c:v>0</c:v>
                </c:pt>
              </c:numCache>
            </c:numRef>
          </c:val>
          <c:extLst>
            <c:ext xmlns:c16="http://schemas.microsoft.com/office/drawing/2014/chart" uri="{C3380CC4-5D6E-409C-BE32-E72D297353CC}">
              <c16:uniqueId val="{00000000-462A-4A54-82A1-D0E3C9E0CA62}"/>
            </c:ext>
          </c:extLst>
        </c:ser>
        <c:dLbls>
          <c:dLblPos val="outEnd"/>
          <c:showLegendKey val="0"/>
          <c:showVal val="1"/>
          <c:showCatName val="0"/>
          <c:showSerName val="0"/>
          <c:showPercent val="0"/>
          <c:showBubbleSize val="0"/>
        </c:dLbls>
        <c:gapWidth val="182"/>
        <c:axId val="960189392"/>
        <c:axId val="960191472"/>
      </c:barChart>
      <c:catAx>
        <c:axId val="96018939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ja-JP"/>
          </a:p>
        </c:txPr>
        <c:crossAx val="960191472"/>
        <c:crosses val="autoZero"/>
        <c:auto val="1"/>
        <c:lblAlgn val="ctr"/>
        <c:lblOffset val="100"/>
        <c:noMultiLvlLbl val="0"/>
      </c:catAx>
      <c:valAx>
        <c:axId val="960191472"/>
        <c:scaling>
          <c:orientation val="minMax"/>
          <c:max val="25"/>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960189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正答数分布グラフ</a:t>
            </a:r>
            <a:r>
              <a:rPr lang="ja-JP" altLang="ja-JP" sz="1400" b="1" i="0" baseline="0">
                <a:effectLst/>
              </a:rPr>
              <a:t>（横軸：正答数　縦軸：割合）</a:t>
            </a:r>
            <a:endParaRPr lang="ja-JP" altLang="ja-JP" sz="1400" b="1">
              <a:effectLst/>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barChart>
        <c:barDir val="col"/>
        <c:grouping val="clustered"/>
        <c:varyColors val="0"/>
        <c:ser>
          <c:idx val="2"/>
          <c:order val="2"/>
          <c:tx>
            <c:strRef>
              <c:f>数学!$AN$48</c:f>
              <c:strCache>
                <c:ptCount val="1"/>
                <c:pt idx="0">
                  <c:v>貴校</c:v>
                </c:pt>
              </c:strCache>
            </c:strRef>
          </c:tx>
          <c:spPr>
            <a:solidFill>
              <a:schemeClr val="bg1">
                <a:lumMod val="65000"/>
              </a:schemeClr>
            </a:solidFill>
            <a:ln>
              <a:noFill/>
            </a:ln>
            <a:effectLst/>
          </c:spPr>
          <c:invertIfNegative val="0"/>
          <c:cat>
            <c:strRef>
              <c:f>数学!$AK$49:$AK$65</c:f>
              <c:strCache>
                <c:ptCount val="17"/>
                <c:pt idx="0">
                  <c:v>１6問</c:v>
                </c:pt>
                <c:pt idx="1">
                  <c:v>１５問</c:v>
                </c:pt>
                <c:pt idx="2">
                  <c:v>１４問</c:v>
                </c:pt>
                <c:pt idx="3">
                  <c:v>１３問</c:v>
                </c:pt>
                <c:pt idx="4">
                  <c:v>１２問</c:v>
                </c:pt>
                <c:pt idx="5">
                  <c:v>１１問</c:v>
                </c:pt>
                <c:pt idx="6">
                  <c:v>１０問</c:v>
                </c:pt>
                <c:pt idx="7">
                  <c:v>９問</c:v>
                </c:pt>
                <c:pt idx="8">
                  <c:v>８問</c:v>
                </c:pt>
                <c:pt idx="9">
                  <c:v>７問</c:v>
                </c:pt>
                <c:pt idx="10">
                  <c:v>６問</c:v>
                </c:pt>
                <c:pt idx="11">
                  <c:v>５問</c:v>
                </c:pt>
                <c:pt idx="12">
                  <c:v>４問</c:v>
                </c:pt>
                <c:pt idx="13">
                  <c:v>３問</c:v>
                </c:pt>
                <c:pt idx="14">
                  <c:v>２問</c:v>
                </c:pt>
                <c:pt idx="15">
                  <c:v>１問</c:v>
                </c:pt>
                <c:pt idx="16">
                  <c:v>０問</c:v>
                </c:pt>
              </c:strCache>
            </c:strRef>
          </c:cat>
          <c:val>
            <c:numRef>
              <c:f>数学!$AN$49:$AN$65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45EC-4C26-8401-61C3AA02AE69}"/>
            </c:ext>
          </c:extLst>
        </c:ser>
        <c:dLbls>
          <c:showLegendKey val="0"/>
          <c:showVal val="0"/>
          <c:showCatName val="0"/>
          <c:showSerName val="0"/>
          <c:showPercent val="0"/>
          <c:showBubbleSize val="0"/>
        </c:dLbls>
        <c:gapWidth val="219"/>
        <c:axId val="1275838352"/>
        <c:axId val="1275842928"/>
      </c:barChart>
      <c:lineChart>
        <c:grouping val="standard"/>
        <c:varyColors val="0"/>
        <c:ser>
          <c:idx val="0"/>
          <c:order val="0"/>
          <c:tx>
            <c:strRef>
              <c:f>数学!$AL$48</c:f>
              <c:strCache>
                <c:ptCount val="1"/>
                <c:pt idx="0">
                  <c:v>島根県</c:v>
                </c:pt>
              </c:strCache>
            </c:strRef>
          </c:tx>
          <c:spPr>
            <a:ln w="28575" cap="rnd">
              <a:solidFill>
                <a:srgbClr val="0070C0"/>
              </a:solidFill>
              <a:round/>
            </a:ln>
            <a:effectLst/>
          </c:spPr>
          <c:marker>
            <c:symbol val="diamond"/>
            <c:size val="15"/>
            <c:spPr>
              <a:solidFill>
                <a:schemeClr val="tx1"/>
              </a:solidFill>
              <a:ln w="9525">
                <a:solidFill>
                  <a:srgbClr val="0070C0"/>
                </a:solidFill>
              </a:ln>
              <a:effectLst/>
            </c:spPr>
          </c:marker>
          <c:cat>
            <c:strRef>
              <c:f>数学!$AK$49:$AK$65</c:f>
              <c:strCache>
                <c:ptCount val="17"/>
                <c:pt idx="0">
                  <c:v>１6問</c:v>
                </c:pt>
                <c:pt idx="1">
                  <c:v>１５問</c:v>
                </c:pt>
                <c:pt idx="2">
                  <c:v>１４問</c:v>
                </c:pt>
                <c:pt idx="3">
                  <c:v>１３問</c:v>
                </c:pt>
                <c:pt idx="4">
                  <c:v>１２問</c:v>
                </c:pt>
                <c:pt idx="5">
                  <c:v>１１問</c:v>
                </c:pt>
                <c:pt idx="6">
                  <c:v>１０問</c:v>
                </c:pt>
                <c:pt idx="7">
                  <c:v>９問</c:v>
                </c:pt>
                <c:pt idx="8">
                  <c:v>８問</c:v>
                </c:pt>
                <c:pt idx="9">
                  <c:v>７問</c:v>
                </c:pt>
                <c:pt idx="10">
                  <c:v>６問</c:v>
                </c:pt>
                <c:pt idx="11">
                  <c:v>５問</c:v>
                </c:pt>
                <c:pt idx="12">
                  <c:v>４問</c:v>
                </c:pt>
                <c:pt idx="13">
                  <c:v>３問</c:v>
                </c:pt>
                <c:pt idx="14">
                  <c:v>２問</c:v>
                </c:pt>
                <c:pt idx="15">
                  <c:v>１問</c:v>
                </c:pt>
                <c:pt idx="16">
                  <c:v>０問</c:v>
                </c:pt>
              </c:strCache>
            </c:strRef>
          </c:cat>
          <c:val>
            <c:numRef>
              <c:f>数学!$AL$49:$AL$65</c:f>
              <c:numCache>
                <c:formatCode>General</c:formatCode>
                <c:ptCount val="17"/>
                <c:pt idx="0">
                  <c:v>3.4000000000000002E-2</c:v>
                </c:pt>
                <c:pt idx="1">
                  <c:v>5.9000000000000004E-2</c:v>
                </c:pt>
                <c:pt idx="2">
                  <c:v>6.8000000000000005E-2</c:v>
                </c:pt>
                <c:pt idx="3">
                  <c:v>6.6000000000000003E-2</c:v>
                </c:pt>
                <c:pt idx="4">
                  <c:v>7.0000000000000007E-2</c:v>
                </c:pt>
                <c:pt idx="5">
                  <c:v>7.4999999999999997E-2</c:v>
                </c:pt>
                <c:pt idx="6">
                  <c:v>6.7000000000000004E-2</c:v>
                </c:pt>
                <c:pt idx="7">
                  <c:v>6.9000000000000006E-2</c:v>
                </c:pt>
                <c:pt idx="8">
                  <c:v>7.0000000000000007E-2</c:v>
                </c:pt>
                <c:pt idx="9">
                  <c:v>7.2000000000000008E-2</c:v>
                </c:pt>
                <c:pt idx="10">
                  <c:v>6.3E-2</c:v>
                </c:pt>
                <c:pt idx="11">
                  <c:v>7.400000000000001E-2</c:v>
                </c:pt>
                <c:pt idx="12">
                  <c:v>6.6000000000000003E-2</c:v>
                </c:pt>
                <c:pt idx="13">
                  <c:v>5.7999999999999996E-2</c:v>
                </c:pt>
                <c:pt idx="14">
                  <c:v>4.7E-2</c:v>
                </c:pt>
                <c:pt idx="15">
                  <c:v>3.2000000000000001E-2</c:v>
                </c:pt>
                <c:pt idx="16">
                  <c:v>1.2E-2</c:v>
                </c:pt>
              </c:numCache>
            </c:numRef>
          </c:val>
          <c:smooth val="0"/>
          <c:extLst>
            <c:ext xmlns:c16="http://schemas.microsoft.com/office/drawing/2014/chart" uri="{C3380CC4-5D6E-409C-BE32-E72D297353CC}">
              <c16:uniqueId val="{00000001-45EC-4C26-8401-61C3AA02AE69}"/>
            </c:ext>
          </c:extLst>
        </c:ser>
        <c:ser>
          <c:idx val="1"/>
          <c:order val="1"/>
          <c:tx>
            <c:strRef>
              <c:f>数学!$AM$48</c:f>
              <c:strCache>
                <c:ptCount val="1"/>
                <c:pt idx="0">
                  <c:v>全国</c:v>
                </c:pt>
              </c:strCache>
            </c:strRef>
          </c:tx>
          <c:spPr>
            <a:ln w="28575" cap="rnd">
              <a:solidFill>
                <a:schemeClr val="accent2"/>
              </a:solidFill>
              <a:round/>
            </a:ln>
            <a:effectLst/>
          </c:spPr>
          <c:marker>
            <c:symbol val="square"/>
            <c:size val="15"/>
            <c:spPr>
              <a:solidFill>
                <a:schemeClr val="tx1"/>
              </a:solidFill>
              <a:ln w="9525">
                <a:solidFill>
                  <a:schemeClr val="tx1"/>
                </a:solidFill>
              </a:ln>
              <a:effectLst/>
            </c:spPr>
          </c:marker>
          <c:cat>
            <c:strRef>
              <c:f>数学!$AK$49:$AK$65</c:f>
              <c:strCache>
                <c:ptCount val="17"/>
                <c:pt idx="0">
                  <c:v>１6問</c:v>
                </c:pt>
                <c:pt idx="1">
                  <c:v>１５問</c:v>
                </c:pt>
                <c:pt idx="2">
                  <c:v>１４問</c:v>
                </c:pt>
                <c:pt idx="3">
                  <c:v>１３問</c:v>
                </c:pt>
                <c:pt idx="4">
                  <c:v>１２問</c:v>
                </c:pt>
                <c:pt idx="5">
                  <c:v>１１問</c:v>
                </c:pt>
                <c:pt idx="6">
                  <c:v>１０問</c:v>
                </c:pt>
                <c:pt idx="7">
                  <c:v>９問</c:v>
                </c:pt>
                <c:pt idx="8">
                  <c:v>８問</c:v>
                </c:pt>
                <c:pt idx="9">
                  <c:v>７問</c:v>
                </c:pt>
                <c:pt idx="10">
                  <c:v>６問</c:v>
                </c:pt>
                <c:pt idx="11">
                  <c:v>５問</c:v>
                </c:pt>
                <c:pt idx="12">
                  <c:v>４問</c:v>
                </c:pt>
                <c:pt idx="13">
                  <c:v>３問</c:v>
                </c:pt>
                <c:pt idx="14">
                  <c:v>２問</c:v>
                </c:pt>
                <c:pt idx="15">
                  <c:v>１問</c:v>
                </c:pt>
                <c:pt idx="16">
                  <c:v>０問</c:v>
                </c:pt>
              </c:strCache>
            </c:strRef>
          </c:cat>
          <c:val>
            <c:numRef>
              <c:f>数学!$AM$49:$AM$65</c:f>
              <c:numCache>
                <c:formatCode>General</c:formatCode>
                <c:ptCount val="17"/>
                <c:pt idx="0">
                  <c:v>4.9000000000000002E-2</c:v>
                </c:pt>
                <c:pt idx="1">
                  <c:v>7.8E-2</c:v>
                </c:pt>
                <c:pt idx="2">
                  <c:v>8.4000000000000005E-2</c:v>
                </c:pt>
                <c:pt idx="3">
                  <c:v>0.08</c:v>
                </c:pt>
                <c:pt idx="4">
                  <c:v>7.400000000000001E-2</c:v>
                </c:pt>
                <c:pt idx="5">
                  <c:v>7.0000000000000007E-2</c:v>
                </c:pt>
                <c:pt idx="6">
                  <c:v>6.6000000000000003E-2</c:v>
                </c:pt>
                <c:pt idx="7">
                  <c:v>6.4000000000000001E-2</c:v>
                </c:pt>
                <c:pt idx="8">
                  <c:v>6.2E-2</c:v>
                </c:pt>
                <c:pt idx="9">
                  <c:v>0.06</c:v>
                </c:pt>
                <c:pt idx="10">
                  <c:v>5.9000000000000004E-2</c:v>
                </c:pt>
                <c:pt idx="11">
                  <c:v>5.7999999999999996E-2</c:v>
                </c:pt>
                <c:pt idx="12">
                  <c:v>5.5E-2</c:v>
                </c:pt>
                <c:pt idx="13">
                  <c:v>0.05</c:v>
                </c:pt>
                <c:pt idx="14">
                  <c:v>4.2999999999999997E-2</c:v>
                </c:pt>
                <c:pt idx="15">
                  <c:v>3.2000000000000001E-2</c:v>
                </c:pt>
                <c:pt idx="16">
                  <c:v>1.3999999999999999E-2</c:v>
                </c:pt>
              </c:numCache>
            </c:numRef>
          </c:val>
          <c:smooth val="0"/>
          <c:extLst>
            <c:ext xmlns:c16="http://schemas.microsoft.com/office/drawing/2014/chart" uri="{C3380CC4-5D6E-409C-BE32-E72D297353CC}">
              <c16:uniqueId val="{00000002-45EC-4C26-8401-61C3AA02AE69}"/>
            </c:ext>
          </c:extLst>
        </c:ser>
        <c:dLbls>
          <c:showLegendKey val="0"/>
          <c:showVal val="0"/>
          <c:showCatName val="0"/>
          <c:showSerName val="0"/>
          <c:showPercent val="0"/>
          <c:showBubbleSize val="0"/>
        </c:dLbls>
        <c:marker val="1"/>
        <c:smooth val="0"/>
        <c:axId val="1275838352"/>
        <c:axId val="1275842928"/>
      </c:lineChart>
      <c:catAx>
        <c:axId val="127583835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ja-JP"/>
          </a:p>
        </c:txPr>
        <c:crossAx val="1275842928"/>
        <c:crosses val="autoZero"/>
        <c:auto val="1"/>
        <c:lblAlgn val="ctr"/>
        <c:lblOffset val="100"/>
        <c:noMultiLvlLbl val="0"/>
      </c:catAx>
      <c:valAx>
        <c:axId val="1275842928"/>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1275838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平均正答率の状況（単位％）</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8343789025734555"/>
          <c:y val="9.0870227099045936E-2"/>
          <c:w val="0.75486931300058224"/>
          <c:h val="0.88725339231975453"/>
        </c:manualLayout>
      </c:layout>
      <c:barChart>
        <c:barDir val="bar"/>
        <c:grouping val="clustered"/>
        <c:varyColors val="0"/>
        <c:ser>
          <c:idx val="0"/>
          <c:order val="0"/>
          <c:tx>
            <c:strRef>
              <c:f>英語!$W$31</c:f>
              <c:strCache>
                <c:ptCount val="1"/>
                <c:pt idx="0">
                  <c:v>貴校</c:v>
                </c:pt>
              </c:strCache>
            </c:strRef>
          </c:tx>
          <c:spPr>
            <a:solidFill>
              <a:srgbClr val="FF66FF"/>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英語!$B$32:$B$53</c15:sqref>
                  </c15:fullRef>
                </c:ext>
              </c:extLst>
              <c:f>英語!$B$32:$B$47</c:f>
              <c:strCache>
                <c:ptCount val="16"/>
                <c:pt idx="0">
                  <c:v>１</c:v>
                </c:pt>
                <c:pt idx="1">
                  <c:v>２</c:v>
                </c:pt>
                <c:pt idx="2">
                  <c:v>３</c:v>
                </c:pt>
                <c:pt idx="3">
                  <c:v>４</c:v>
                </c:pt>
                <c:pt idx="4">
                  <c:v>５</c:v>
                </c:pt>
                <c:pt idx="5">
                  <c:v>６</c:v>
                </c:pt>
                <c:pt idx="6">
                  <c:v>７</c:v>
                </c:pt>
                <c:pt idx="7">
                  <c:v>８</c:v>
                </c:pt>
                <c:pt idx="8">
                  <c:v>９</c:v>
                </c:pt>
                <c:pt idx="9">
                  <c:v>１０（１）</c:v>
                </c:pt>
                <c:pt idx="10">
                  <c:v>１０（２）</c:v>
                </c:pt>
                <c:pt idx="11">
                  <c:v>１１①</c:v>
                </c:pt>
                <c:pt idx="12">
                  <c:v>１１②</c:v>
                </c:pt>
                <c:pt idx="13">
                  <c:v>１２</c:v>
                </c:pt>
                <c:pt idx="14">
                  <c:v>１３</c:v>
                </c:pt>
                <c:pt idx="15">
                  <c:v>１４</c:v>
                </c:pt>
              </c:strCache>
            </c:strRef>
          </c:cat>
          <c:val>
            <c:numRef>
              <c:extLst>
                <c:ext xmlns:c15="http://schemas.microsoft.com/office/drawing/2012/chart" uri="{02D57815-91ED-43cb-92C2-25804820EDAC}">
                  <c15:fullRef>
                    <c15:sqref>英語!$W$32:$W$53</c15:sqref>
                  </c15:fullRef>
                </c:ext>
              </c:extLst>
              <c:f>英語!$W$32:$W$47</c:f>
              <c:numCache>
                <c:formatCode>0.0_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6CD5-48C3-AB21-495735098461}"/>
            </c:ext>
          </c:extLst>
        </c:ser>
        <c:ser>
          <c:idx val="2"/>
          <c:order val="1"/>
          <c:tx>
            <c:strRef>
              <c:f>英語!$Z$31</c:f>
              <c:strCache>
                <c:ptCount val="1"/>
                <c:pt idx="0">
                  <c:v>全国（公立）</c:v>
                </c:pt>
              </c:strCache>
            </c:strRef>
          </c:tx>
          <c:spPr>
            <a:solidFill>
              <a:schemeClr val="bg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英語!$B$32:$B$53</c15:sqref>
                  </c15:fullRef>
                </c:ext>
              </c:extLst>
              <c:f>英語!$B$32:$B$47</c:f>
              <c:strCache>
                <c:ptCount val="16"/>
                <c:pt idx="0">
                  <c:v>１</c:v>
                </c:pt>
                <c:pt idx="1">
                  <c:v>２</c:v>
                </c:pt>
                <c:pt idx="2">
                  <c:v>３</c:v>
                </c:pt>
                <c:pt idx="3">
                  <c:v>４</c:v>
                </c:pt>
                <c:pt idx="4">
                  <c:v>５</c:v>
                </c:pt>
                <c:pt idx="5">
                  <c:v>６</c:v>
                </c:pt>
                <c:pt idx="6">
                  <c:v>７</c:v>
                </c:pt>
                <c:pt idx="7">
                  <c:v>８</c:v>
                </c:pt>
                <c:pt idx="8">
                  <c:v>９</c:v>
                </c:pt>
                <c:pt idx="9">
                  <c:v>１０（１）</c:v>
                </c:pt>
                <c:pt idx="10">
                  <c:v>１０（２）</c:v>
                </c:pt>
                <c:pt idx="11">
                  <c:v>１１①</c:v>
                </c:pt>
                <c:pt idx="12">
                  <c:v>１１②</c:v>
                </c:pt>
                <c:pt idx="13">
                  <c:v>１２</c:v>
                </c:pt>
                <c:pt idx="14">
                  <c:v>１３</c:v>
                </c:pt>
                <c:pt idx="15">
                  <c:v>１４</c:v>
                </c:pt>
              </c:strCache>
            </c:strRef>
          </c:cat>
          <c:val>
            <c:numRef>
              <c:extLst>
                <c:ext xmlns:c15="http://schemas.microsoft.com/office/drawing/2012/chart" uri="{02D57815-91ED-43cb-92C2-25804820EDAC}">
                  <c15:fullRef>
                    <c15:sqref>英語!$Y$32:$Y$53</c15:sqref>
                  </c15:fullRef>
                </c:ext>
              </c:extLst>
              <c:f>英語!$Y$32:$Y$47</c:f>
              <c:numCache>
                <c:formatCode>0.0_ </c:formatCode>
                <c:ptCount val="16"/>
                <c:pt idx="0">
                  <c:v>55.1</c:v>
                </c:pt>
                <c:pt idx="1">
                  <c:v>78</c:v>
                </c:pt>
                <c:pt idx="2">
                  <c:v>70.8</c:v>
                </c:pt>
                <c:pt idx="3">
                  <c:v>39.9</c:v>
                </c:pt>
                <c:pt idx="4">
                  <c:v>49.6</c:v>
                </c:pt>
                <c:pt idx="5">
                  <c:v>65.400000000000006</c:v>
                </c:pt>
                <c:pt idx="6">
                  <c:v>70</c:v>
                </c:pt>
                <c:pt idx="7">
                  <c:v>58.9</c:v>
                </c:pt>
                <c:pt idx="8">
                  <c:v>43.8</c:v>
                </c:pt>
                <c:pt idx="9">
                  <c:v>38.200000000000003</c:v>
                </c:pt>
                <c:pt idx="10">
                  <c:v>21</c:v>
                </c:pt>
                <c:pt idx="11">
                  <c:v>48.9</c:v>
                </c:pt>
                <c:pt idx="12">
                  <c:v>44</c:v>
                </c:pt>
                <c:pt idx="13">
                  <c:v>39.5</c:v>
                </c:pt>
                <c:pt idx="14">
                  <c:v>34.700000000000003</c:v>
                </c:pt>
                <c:pt idx="15">
                  <c:v>21.7</c:v>
                </c:pt>
              </c:numCache>
            </c:numRef>
          </c:val>
          <c:extLst>
            <c:ext xmlns:c16="http://schemas.microsoft.com/office/drawing/2014/chart" uri="{C3380CC4-5D6E-409C-BE32-E72D297353CC}">
              <c16:uniqueId val="{00000001-6CD5-48C3-AB21-495735098461}"/>
            </c:ext>
          </c:extLst>
        </c:ser>
        <c:ser>
          <c:idx val="3"/>
          <c:order val="2"/>
          <c:tx>
            <c:strRef>
              <c:f>英語!$Z$31</c:f>
              <c:strCache>
                <c:ptCount val="1"/>
                <c:pt idx="0">
                  <c:v>全国（公立）</c:v>
                </c:pt>
              </c:strCache>
            </c:strRef>
          </c:tx>
          <c:spPr>
            <a:solidFill>
              <a:schemeClr val="bg1">
                <a:lumMod val="75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英語!$B$32:$B$53</c15:sqref>
                  </c15:fullRef>
                </c:ext>
              </c:extLst>
              <c:f>英語!$B$32:$B$47</c:f>
              <c:strCache>
                <c:ptCount val="16"/>
                <c:pt idx="0">
                  <c:v>１</c:v>
                </c:pt>
                <c:pt idx="1">
                  <c:v>２</c:v>
                </c:pt>
                <c:pt idx="2">
                  <c:v>３</c:v>
                </c:pt>
                <c:pt idx="3">
                  <c:v>４</c:v>
                </c:pt>
                <c:pt idx="4">
                  <c:v>５</c:v>
                </c:pt>
                <c:pt idx="5">
                  <c:v>６</c:v>
                </c:pt>
                <c:pt idx="6">
                  <c:v>７</c:v>
                </c:pt>
                <c:pt idx="7">
                  <c:v>８</c:v>
                </c:pt>
                <c:pt idx="8">
                  <c:v>９</c:v>
                </c:pt>
                <c:pt idx="9">
                  <c:v>１０（１）</c:v>
                </c:pt>
                <c:pt idx="10">
                  <c:v>１０（２）</c:v>
                </c:pt>
                <c:pt idx="11">
                  <c:v>１１①</c:v>
                </c:pt>
                <c:pt idx="12">
                  <c:v>１１②</c:v>
                </c:pt>
                <c:pt idx="13">
                  <c:v>１２</c:v>
                </c:pt>
                <c:pt idx="14">
                  <c:v>１３</c:v>
                </c:pt>
                <c:pt idx="15">
                  <c:v>１４</c:v>
                </c:pt>
              </c:strCache>
            </c:strRef>
          </c:cat>
          <c:val>
            <c:numRef>
              <c:extLst>
                <c:ext xmlns:c15="http://schemas.microsoft.com/office/drawing/2012/chart" uri="{02D57815-91ED-43cb-92C2-25804820EDAC}">
                  <c15:fullRef>
                    <c15:sqref>英語!$Z$32:$Z$53</c15:sqref>
                  </c15:fullRef>
                </c:ext>
              </c:extLst>
              <c:f>英語!$Z$32:$Z$47</c:f>
              <c:numCache>
                <c:formatCode>0.0_ </c:formatCode>
                <c:ptCount val="16"/>
                <c:pt idx="0">
                  <c:v>60.2</c:v>
                </c:pt>
                <c:pt idx="1">
                  <c:v>78.5</c:v>
                </c:pt>
                <c:pt idx="2">
                  <c:v>76</c:v>
                </c:pt>
                <c:pt idx="3">
                  <c:v>43.8</c:v>
                </c:pt>
                <c:pt idx="4">
                  <c:v>55.6</c:v>
                </c:pt>
                <c:pt idx="5">
                  <c:v>67.3</c:v>
                </c:pt>
                <c:pt idx="6">
                  <c:v>72.400000000000006</c:v>
                </c:pt>
                <c:pt idx="7">
                  <c:v>63.8</c:v>
                </c:pt>
                <c:pt idx="8">
                  <c:v>49</c:v>
                </c:pt>
                <c:pt idx="9">
                  <c:v>47.5</c:v>
                </c:pt>
                <c:pt idx="10">
                  <c:v>27.8</c:v>
                </c:pt>
                <c:pt idx="11">
                  <c:v>58.9</c:v>
                </c:pt>
                <c:pt idx="12">
                  <c:v>52.7</c:v>
                </c:pt>
                <c:pt idx="13">
                  <c:v>47.5</c:v>
                </c:pt>
                <c:pt idx="14">
                  <c:v>44</c:v>
                </c:pt>
                <c:pt idx="15">
                  <c:v>27.8</c:v>
                </c:pt>
              </c:numCache>
            </c:numRef>
          </c:val>
          <c:extLst>
            <c:ext xmlns:c16="http://schemas.microsoft.com/office/drawing/2014/chart" uri="{C3380CC4-5D6E-409C-BE32-E72D297353CC}">
              <c16:uniqueId val="{00000002-6CD5-48C3-AB21-495735098461}"/>
            </c:ext>
          </c:extLst>
        </c:ser>
        <c:dLbls>
          <c:dLblPos val="outEnd"/>
          <c:showLegendKey val="0"/>
          <c:showVal val="1"/>
          <c:showCatName val="0"/>
          <c:showSerName val="0"/>
          <c:showPercent val="0"/>
          <c:showBubbleSize val="0"/>
        </c:dLbls>
        <c:gapWidth val="182"/>
        <c:axId val="1177464256"/>
        <c:axId val="1177469664"/>
      </c:barChart>
      <c:catAx>
        <c:axId val="1177464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1177469664"/>
        <c:crosses val="autoZero"/>
        <c:auto val="1"/>
        <c:lblAlgn val="ctr"/>
        <c:lblOffset val="100"/>
        <c:noMultiLvlLbl val="0"/>
      </c:catAx>
      <c:valAx>
        <c:axId val="1177469664"/>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low"/>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177464256"/>
        <c:crosses val="autoZero"/>
        <c:crossBetween val="between"/>
      </c:valAx>
      <c:spPr>
        <a:noFill/>
        <a:ln>
          <a:noFill/>
        </a:ln>
        <a:effectLst/>
      </c:spPr>
    </c:plotArea>
    <c:legend>
      <c:legendPos val="t"/>
      <c:layout>
        <c:manualLayout>
          <c:xMode val="edge"/>
          <c:yMode val="edge"/>
          <c:x val="0.24969928698696503"/>
          <c:y val="3.0333035318875018E-2"/>
          <c:w val="0.54886526684164483"/>
          <c:h val="1.72445021351450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20342883486754476"/>
          <c:y val="8.5315952348832394E-2"/>
          <c:w val="0.73573185801118568"/>
          <c:h val="0.89292670462308099"/>
        </c:manualLayout>
      </c:layout>
      <c:barChart>
        <c:barDir val="bar"/>
        <c:grouping val="clustered"/>
        <c:varyColors val="0"/>
        <c:ser>
          <c:idx val="0"/>
          <c:order val="0"/>
          <c:tx>
            <c:strRef>
              <c:f>英語!$C$57</c:f>
              <c:strCache>
                <c:ptCount val="1"/>
                <c:pt idx="0">
                  <c:v>正答率の差（貴校－全国）</c:v>
                </c:pt>
              </c:strCache>
            </c:strRef>
          </c:tx>
          <c:spPr>
            <a:solidFill>
              <a:schemeClr val="accent1"/>
            </a:solidFill>
            <a:ln>
              <a:noFill/>
            </a:ln>
            <a:effectLst/>
          </c:spPr>
          <c:invertIfNegative val="0"/>
          <c:dLbls>
            <c:numFmt formatCode="#,##0.0_ ;[Red]\-#,##0.0\ "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英語!$A$58:$B$79</c15:sqref>
                  </c15:fullRef>
                </c:ext>
              </c:extLst>
              <c:f>英語!$A$58:$B$73</c:f>
              <c:strCache>
                <c:ptCount val="16"/>
                <c:pt idx="0">
                  <c:v>１</c:v>
                </c:pt>
                <c:pt idx="1">
                  <c:v>２</c:v>
                </c:pt>
                <c:pt idx="2">
                  <c:v>３</c:v>
                </c:pt>
                <c:pt idx="3">
                  <c:v>４</c:v>
                </c:pt>
                <c:pt idx="4">
                  <c:v>５</c:v>
                </c:pt>
                <c:pt idx="5">
                  <c:v>６</c:v>
                </c:pt>
                <c:pt idx="6">
                  <c:v>７</c:v>
                </c:pt>
                <c:pt idx="7">
                  <c:v>８</c:v>
                </c:pt>
                <c:pt idx="8">
                  <c:v>９</c:v>
                </c:pt>
                <c:pt idx="9">
                  <c:v>１０（１）</c:v>
                </c:pt>
                <c:pt idx="10">
                  <c:v>１０（２）</c:v>
                </c:pt>
                <c:pt idx="11">
                  <c:v>１１①</c:v>
                </c:pt>
                <c:pt idx="12">
                  <c:v>１１②</c:v>
                </c:pt>
                <c:pt idx="13">
                  <c:v>１２</c:v>
                </c:pt>
                <c:pt idx="14">
                  <c:v>１３</c:v>
                </c:pt>
                <c:pt idx="15">
                  <c:v>１４</c:v>
                </c:pt>
              </c:strCache>
            </c:strRef>
          </c:cat>
          <c:val>
            <c:numRef>
              <c:extLst>
                <c:ext xmlns:c15="http://schemas.microsoft.com/office/drawing/2012/chart" uri="{02D57815-91ED-43cb-92C2-25804820EDAC}">
                  <c15:fullRef>
                    <c15:sqref>英語!$C$58:$C$79</c15:sqref>
                  </c15:fullRef>
                </c:ext>
              </c:extLst>
              <c:f>英語!$C$58:$C$73</c:f>
              <c:numCache>
                <c:formatCode>0.0_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0E29-47FE-B462-F7388688DEB4}"/>
            </c:ext>
          </c:extLst>
        </c:ser>
        <c:dLbls>
          <c:dLblPos val="outEnd"/>
          <c:showLegendKey val="0"/>
          <c:showVal val="1"/>
          <c:showCatName val="0"/>
          <c:showSerName val="0"/>
          <c:showPercent val="0"/>
          <c:showBubbleSize val="0"/>
        </c:dLbls>
        <c:gapWidth val="182"/>
        <c:axId val="960189392"/>
        <c:axId val="960191472"/>
      </c:barChart>
      <c:catAx>
        <c:axId val="96018939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960191472"/>
        <c:crosses val="autoZero"/>
        <c:auto val="1"/>
        <c:lblAlgn val="ctr"/>
        <c:lblOffset val="100"/>
        <c:noMultiLvlLbl val="0"/>
      </c:catAx>
      <c:valAx>
        <c:axId val="960191472"/>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960189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無解答率の状況（単位％）</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21828494342774532"/>
          <c:y val="8.4746261341195617E-2"/>
          <c:w val="0.72002202717336417"/>
          <c:h val="0.89337734034417704"/>
        </c:manualLayout>
      </c:layout>
      <c:barChart>
        <c:barDir val="bar"/>
        <c:grouping val="clustered"/>
        <c:varyColors val="0"/>
        <c:ser>
          <c:idx val="0"/>
          <c:order val="0"/>
          <c:tx>
            <c:strRef>
              <c:f>英語!$AA$31</c:f>
              <c:strCache>
                <c:ptCount val="1"/>
                <c:pt idx="0">
                  <c:v>貴校</c:v>
                </c:pt>
              </c:strCache>
            </c:strRef>
          </c:tx>
          <c:spPr>
            <a:solidFill>
              <a:srgbClr val="FF66FF"/>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英語!$B$32:$B$53</c15:sqref>
                  </c15:fullRef>
                </c:ext>
              </c:extLst>
              <c:f>英語!$B$32:$B$47</c:f>
              <c:strCache>
                <c:ptCount val="16"/>
                <c:pt idx="0">
                  <c:v>１</c:v>
                </c:pt>
                <c:pt idx="1">
                  <c:v>２</c:v>
                </c:pt>
                <c:pt idx="2">
                  <c:v>３</c:v>
                </c:pt>
                <c:pt idx="3">
                  <c:v>４</c:v>
                </c:pt>
                <c:pt idx="4">
                  <c:v>５</c:v>
                </c:pt>
                <c:pt idx="5">
                  <c:v>６</c:v>
                </c:pt>
                <c:pt idx="6">
                  <c:v>７</c:v>
                </c:pt>
                <c:pt idx="7">
                  <c:v>８</c:v>
                </c:pt>
                <c:pt idx="8">
                  <c:v>９</c:v>
                </c:pt>
                <c:pt idx="9">
                  <c:v>１０（１）</c:v>
                </c:pt>
                <c:pt idx="10">
                  <c:v>１０（２）</c:v>
                </c:pt>
                <c:pt idx="11">
                  <c:v>１１①</c:v>
                </c:pt>
                <c:pt idx="12">
                  <c:v>１１②</c:v>
                </c:pt>
                <c:pt idx="13">
                  <c:v>１２</c:v>
                </c:pt>
                <c:pt idx="14">
                  <c:v>１３</c:v>
                </c:pt>
                <c:pt idx="15">
                  <c:v>１４</c:v>
                </c:pt>
              </c:strCache>
            </c:strRef>
          </c:cat>
          <c:val>
            <c:numRef>
              <c:extLst>
                <c:ext xmlns:c15="http://schemas.microsoft.com/office/drawing/2012/chart" uri="{02D57815-91ED-43cb-92C2-25804820EDAC}">
                  <c15:fullRef>
                    <c15:sqref>英語!$AA$32:$AA$53</c15:sqref>
                  </c15:fullRef>
                </c:ext>
              </c:extLst>
              <c:f>英語!$AA$32:$AA$47</c:f>
              <c:numCache>
                <c:formatCode>0.0_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0F24-4D06-98E0-C73B7A36D7B4}"/>
            </c:ext>
          </c:extLst>
        </c:ser>
        <c:ser>
          <c:idx val="2"/>
          <c:order val="1"/>
          <c:tx>
            <c:strRef>
              <c:f>英語!$AB$31</c:f>
              <c:strCache>
                <c:ptCount val="1"/>
                <c:pt idx="0">
                  <c:v>島根県（公立）</c:v>
                </c:pt>
              </c:strCache>
            </c:strRef>
          </c:tx>
          <c:spPr>
            <a:solidFill>
              <a:schemeClr val="bg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英語!$B$32:$B$53</c15:sqref>
                  </c15:fullRef>
                </c:ext>
              </c:extLst>
              <c:f>英語!$B$32:$B$47</c:f>
              <c:strCache>
                <c:ptCount val="16"/>
                <c:pt idx="0">
                  <c:v>１</c:v>
                </c:pt>
                <c:pt idx="1">
                  <c:v>２</c:v>
                </c:pt>
                <c:pt idx="2">
                  <c:v>３</c:v>
                </c:pt>
                <c:pt idx="3">
                  <c:v>４</c:v>
                </c:pt>
                <c:pt idx="4">
                  <c:v>５</c:v>
                </c:pt>
                <c:pt idx="5">
                  <c:v>６</c:v>
                </c:pt>
                <c:pt idx="6">
                  <c:v>７</c:v>
                </c:pt>
                <c:pt idx="7">
                  <c:v>８</c:v>
                </c:pt>
                <c:pt idx="8">
                  <c:v>９</c:v>
                </c:pt>
                <c:pt idx="9">
                  <c:v>１０（１）</c:v>
                </c:pt>
                <c:pt idx="10">
                  <c:v>１０（２）</c:v>
                </c:pt>
                <c:pt idx="11">
                  <c:v>１１①</c:v>
                </c:pt>
                <c:pt idx="12">
                  <c:v>１１②</c:v>
                </c:pt>
                <c:pt idx="13">
                  <c:v>１２</c:v>
                </c:pt>
                <c:pt idx="14">
                  <c:v>１３</c:v>
                </c:pt>
                <c:pt idx="15">
                  <c:v>１４</c:v>
                </c:pt>
              </c:strCache>
            </c:strRef>
          </c:cat>
          <c:val>
            <c:numRef>
              <c:extLst>
                <c:ext xmlns:c15="http://schemas.microsoft.com/office/drawing/2012/chart" uri="{02D57815-91ED-43cb-92C2-25804820EDAC}">
                  <c15:fullRef>
                    <c15:sqref>英語!$AB$32:$AB$53</c15:sqref>
                  </c15:fullRef>
                </c:ext>
              </c:extLst>
              <c:f>英語!$AB$32:$AB$47</c:f>
              <c:numCache>
                <c:formatCode>0.0_ </c:formatCode>
                <c:ptCount val="16"/>
                <c:pt idx="0">
                  <c:v>0.1</c:v>
                </c:pt>
                <c:pt idx="1">
                  <c:v>0.2</c:v>
                </c:pt>
                <c:pt idx="2">
                  <c:v>0</c:v>
                </c:pt>
                <c:pt idx="3">
                  <c:v>0.4</c:v>
                </c:pt>
                <c:pt idx="4">
                  <c:v>0.3</c:v>
                </c:pt>
                <c:pt idx="5">
                  <c:v>0.8</c:v>
                </c:pt>
                <c:pt idx="6">
                  <c:v>0.1</c:v>
                </c:pt>
                <c:pt idx="7">
                  <c:v>0</c:v>
                </c:pt>
                <c:pt idx="8">
                  <c:v>0.1</c:v>
                </c:pt>
                <c:pt idx="9">
                  <c:v>0.2</c:v>
                </c:pt>
                <c:pt idx="10">
                  <c:v>17.5</c:v>
                </c:pt>
                <c:pt idx="11">
                  <c:v>2.9</c:v>
                </c:pt>
                <c:pt idx="12">
                  <c:v>3.5</c:v>
                </c:pt>
                <c:pt idx="13">
                  <c:v>9.1999999999999993</c:v>
                </c:pt>
                <c:pt idx="14">
                  <c:v>10.9</c:v>
                </c:pt>
                <c:pt idx="15">
                  <c:v>16.100000000000001</c:v>
                </c:pt>
              </c:numCache>
            </c:numRef>
          </c:val>
          <c:extLst>
            <c:ext xmlns:c16="http://schemas.microsoft.com/office/drawing/2014/chart" uri="{C3380CC4-5D6E-409C-BE32-E72D297353CC}">
              <c16:uniqueId val="{00000001-0F24-4D06-98E0-C73B7A36D7B4}"/>
            </c:ext>
          </c:extLst>
        </c:ser>
        <c:ser>
          <c:idx val="3"/>
          <c:order val="2"/>
          <c:tx>
            <c:strRef>
              <c:f>英語!$AC$31</c:f>
              <c:strCache>
                <c:ptCount val="1"/>
                <c:pt idx="0">
                  <c:v>全国（公立）</c:v>
                </c:pt>
              </c:strCache>
            </c:strRef>
          </c:tx>
          <c:spPr>
            <a:solidFill>
              <a:schemeClr val="bg1">
                <a:lumMod val="75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英語!$B$32:$B$53</c15:sqref>
                  </c15:fullRef>
                </c:ext>
              </c:extLst>
              <c:f>英語!$B$32:$B$47</c:f>
              <c:strCache>
                <c:ptCount val="16"/>
                <c:pt idx="0">
                  <c:v>１</c:v>
                </c:pt>
                <c:pt idx="1">
                  <c:v>２</c:v>
                </c:pt>
                <c:pt idx="2">
                  <c:v>３</c:v>
                </c:pt>
                <c:pt idx="3">
                  <c:v>４</c:v>
                </c:pt>
                <c:pt idx="4">
                  <c:v>５</c:v>
                </c:pt>
                <c:pt idx="5">
                  <c:v>６</c:v>
                </c:pt>
                <c:pt idx="6">
                  <c:v>７</c:v>
                </c:pt>
                <c:pt idx="7">
                  <c:v>８</c:v>
                </c:pt>
                <c:pt idx="8">
                  <c:v>９</c:v>
                </c:pt>
                <c:pt idx="9">
                  <c:v>１０（１）</c:v>
                </c:pt>
                <c:pt idx="10">
                  <c:v>１０（２）</c:v>
                </c:pt>
                <c:pt idx="11">
                  <c:v>１１①</c:v>
                </c:pt>
                <c:pt idx="12">
                  <c:v>１１②</c:v>
                </c:pt>
                <c:pt idx="13">
                  <c:v>１２</c:v>
                </c:pt>
                <c:pt idx="14">
                  <c:v>１３</c:v>
                </c:pt>
                <c:pt idx="15">
                  <c:v>１４</c:v>
                </c:pt>
              </c:strCache>
            </c:strRef>
          </c:cat>
          <c:val>
            <c:numRef>
              <c:extLst>
                <c:ext xmlns:c15="http://schemas.microsoft.com/office/drawing/2012/chart" uri="{02D57815-91ED-43cb-92C2-25804820EDAC}">
                  <c15:fullRef>
                    <c15:sqref>英語!$AC$32:$AC$53</c15:sqref>
                  </c15:fullRef>
                </c:ext>
              </c:extLst>
              <c:f>英語!$AC$32:$AC$47</c:f>
              <c:numCache>
                <c:formatCode>0.0_ </c:formatCode>
                <c:ptCount val="16"/>
                <c:pt idx="0">
                  <c:v>0.2</c:v>
                </c:pt>
                <c:pt idx="1">
                  <c:v>0.1</c:v>
                </c:pt>
                <c:pt idx="2">
                  <c:v>0.1</c:v>
                </c:pt>
                <c:pt idx="3">
                  <c:v>0.3</c:v>
                </c:pt>
                <c:pt idx="4">
                  <c:v>0.2</c:v>
                </c:pt>
                <c:pt idx="5">
                  <c:v>1.1000000000000001</c:v>
                </c:pt>
                <c:pt idx="6">
                  <c:v>0.1</c:v>
                </c:pt>
                <c:pt idx="7">
                  <c:v>0.1</c:v>
                </c:pt>
                <c:pt idx="8">
                  <c:v>0.1</c:v>
                </c:pt>
                <c:pt idx="9">
                  <c:v>0.2</c:v>
                </c:pt>
                <c:pt idx="10">
                  <c:v>14.6</c:v>
                </c:pt>
                <c:pt idx="11">
                  <c:v>2.5</c:v>
                </c:pt>
                <c:pt idx="12">
                  <c:v>3</c:v>
                </c:pt>
                <c:pt idx="13">
                  <c:v>8.6999999999999993</c:v>
                </c:pt>
                <c:pt idx="14">
                  <c:v>9.3000000000000007</c:v>
                </c:pt>
                <c:pt idx="15">
                  <c:v>14.2</c:v>
                </c:pt>
              </c:numCache>
            </c:numRef>
          </c:val>
          <c:extLst>
            <c:ext xmlns:c16="http://schemas.microsoft.com/office/drawing/2014/chart" uri="{C3380CC4-5D6E-409C-BE32-E72D297353CC}">
              <c16:uniqueId val="{00000002-0F24-4D06-98E0-C73B7A36D7B4}"/>
            </c:ext>
          </c:extLst>
        </c:ser>
        <c:dLbls>
          <c:dLblPos val="outEnd"/>
          <c:showLegendKey val="0"/>
          <c:showVal val="1"/>
          <c:showCatName val="0"/>
          <c:showSerName val="0"/>
          <c:showPercent val="0"/>
          <c:showBubbleSize val="0"/>
        </c:dLbls>
        <c:gapWidth val="182"/>
        <c:axId val="1177464256"/>
        <c:axId val="1177469664"/>
      </c:barChart>
      <c:catAx>
        <c:axId val="1177464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1177469664"/>
        <c:crosses val="autoZero"/>
        <c:auto val="1"/>
        <c:lblAlgn val="ctr"/>
        <c:lblOffset val="100"/>
        <c:noMultiLvlLbl val="0"/>
      </c:catAx>
      <c:valAx>
        <c:axId val="1177469664"/>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low"/>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177464256"/>
        <c:crosses val="autoZero"/>
        <c:crossBetween val="between"/>
      </c:valAx>
      <c:spPr>
        <a:noFill/>
        <a:ln>
          <a:noFill/>
        </a:ln>
        <a:effectLst/>
      </c:spPr>
    </c:plotArea>
    <c:legend>
      <c:legendPos val="t"/>
      <c:layout>
        <c:manualLayout>
          <c:xMode val="edge"/>
          <c:yMode val="edge"/>
          <c:x val="0.22912514024573791"/>
          <c:y val="3.443541440576444E-2"/>
          <c:w val="0.54886526684164483"/>
          <c:h val="1.72445021351450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無解答率の差（全国－貴校）</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9753777110281523"/>
          <c:y val="0.13033049085515808"/>
          <c:w val="0.74310179401048859"/>
          <c:h val="0.8479121804423253"/>
        </c:manualLayout>
      </c:layout>
      <c:barChart>
        <c:barDir val="bar"/>
        <c:grouping val="clustered"/>
        <c:varyColors val="0"/>
        <c:ser>
          <c:idx val="0"/>
          <c:order val="0"/>
          <c:tx>
            <c:strRef>
              <c:f>英語!$F$57</c:f>
              <c:strCache>
                <c:ptCount val="1"/>
                <c:pt idx="0">
                  <c:v>無解答率の差（全国－貴校）</c:v>
                </c:pt>
              </c:strCache>
            </c:strRef>
          </c:tx>
          <c:spPr>
            <a:solidFill>
              <a:schemeClr val="accent1"/>
            </a:solidFill>
            <a:ln>
              <a:noFill/>
            </a:ln>
            <a:effectLst/>
          </c:spPr>
          <c:invertIfNegative val="0"/>
          <c:dLbls>
            <c:numFmt formatCode="#,##0.0_ ;[Red]\-#,##0.0\ "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英語!$E$58:$E$79</c15:sqref>
                  </c15:fullRef>
                </c:ext>
              </c:extLst>
              <c:f>英語!$E$58:$E$73</c:f>
              <c:strCache>
                <c:ptCount val="16"/>
                <c:pt idx="0">
                  <c:v>１</c:v>
                </c:pt>
                <c:pt idx="1">
                  <c:v>２</c:v>
                </c:pt>
                <c:pt idx="2">
                  <c:v>３</c:v>
                </c:pt>
                <c:pt idx="3">
                  <c:v>４</c:v>
                </c:pt>
                <c:pt idx="4">
                  <c:v>５</c:v>
                </c:pt>
                <c:pt idx="5">
                  <c:v>６</c:v>
                </c:pt>
                <c:pt idx="6">
                  <c:v>７</c:v>
                </c:pt>
                <c:pt idx="7">
                  <c:v>８</c:v>
                </c:pt>
                <c:pt idx="8">
                  <c:v>９</c:v>
                </c:pt>
                <c:pt idx="9">
                  <c:v>１０（１）</c:v>
                </c:pt>
                <c:pt idx="10">
                  <c:v>１０（２）</c:v>
                </c:pt>
                <c:pt idx="11">
                  <c:v>１１①</c:v>
                </c:pt>
                <c:pt idx="12">
                  <c:v>１１②</c:v>
                </c:pt>
                <c:pt idx="13">
                  <c:v>１２</c:v>
                </c:pt>
                <c:pt idx="14">
                  <c:v>１３</c:v>
                </c:pt>
                <c:pt idx="15">
                  <c:v>１４</c:v>
                </c:pt>
              </c:strCache>
            </c:strRef>
          </c:cat>
          <c:val>
            <c:numRef>
              <c:extLst>
                <c:ext xmlns:c15="http://schemas.microsoft.com/office/drawing/2012/chart" uri="{02D57815-91ED-43cb-92C2-25804820EDAC}">
                  <c15:fullRef>
                    <c15:sqref>英語!$F$58:$F$79</c15:sqref>
                  </c15:fullRef>
                </c:ext>
              </c:extLst>
              <c:f>英語!$F$58:$F$73</c:f>
              <c:numCache>
                <c:formatCode>0.0_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FFCD-4717-A6AB-D963EF11A805}"/>
            </c:ext>
          </c:extLst>
        </c:ser>
        <c:dLbls>
          <c:dLblPos val="outEnd"/>
          <c:showLegendKey val="0"/>
          <c:showVal val="1"/>
          <c:showCatName val="0"/>
          <c:showSerName val="0"/>
          <c:showPercent val="0"/>
          <c:showBubbleSize val="0"/>
        </c:dLbls>
        <c:gapWidth val="182"/>
        <c:axId val="960189392"/>
        <c:axId val="960191472"/>
      </c:barChart>
      <c:catAx>
        <c:axId val="96018939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960191472"/>
        <c:crosses val="autoZero"/>
        <c:auto val="1"/>
        <c:lblAlgn val="ctr"/>
        <c:lblOffset val="100"/>
        <c:noMultiLvlLbl val="0"/>
      </c:catAx>
      <c:valAx>
        <c:axId val="960191472"/>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960189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sz="1400" b="1" i="0" u="none" strike="noStrike" kern="1200" spc="0" baseline="0">
                <a:solidFill>
                  <a:sysClr val="windowText" lastClr="000000">
                    <a:lumMod val="65000"/>
                    <a:lumOff val="35000"/>
                  </a:sysClr>
                </a:solidFill>
              </a:rPr>
              <a:t>ＩＲＴバンド分布グラフ</a:t>
            </a:r>
            <a:r>
              <a:rPr lang="ja-JP" altLang="ja-JP" sz="1400" b="1" i="0" u="none" strike="noStrike" kern="1200" spc="0" baseline="0">
                <a:solidFill>
                  <a:sysClr val="windowText" lastClr="000000">
                    <a:lumMod val="65000"/>
                    <a:lumOff val="35000"/>
                  </a:sysClr>
                </a:solidFill>
                <a:effectLst/>
              </a:rPr>
              <a:t>（横軸：</a:t>
            </a:r>
            <a:r>
              <a:rPr lang="ja-JP" altLang="en-US" sz="1400" b="1" i="0" u="none" strike="noStrike" kern="1200" spc="0" baseline="0">
                <a:solidFill>
                  <a:sysClr val="windowText" lastClr="000000">
                    <a:lumMod val="65000"/>
                    <a:lumOff val="35000"/>
                  </a:sysClr>
                </a:solidFill>
                <a:effectLst/>
              </a:rPr>
              <a:t>ＩＲＴバンド</a:t>
            </a:r>
            <a:r>
              <a:rPr lang="ja-JP" altLang="ja-JP" sz="1400" b="1" i="0" u="none" strike="noStrike" kern="1200" spc="0" baseline="0">
                <a:solidFill>
                  <a:sysClr val="windowText" lastClr="000000">
                    <a:lumMod val="65000"/>
                    <a:lumOff val="35000"/>
                  </a:sysClr>
                </a:solidFill>
                <a:effectLst/>
              </a:rPr>
              <a:t>　縦軸：割合）</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5"/>
          <c:order val="2"/>
          <c:tx>
            <c:strRef>
              <c:f>英語!$AO$58</c:f>
              <c:strCache>
                <c:ptCount val="1"/>
                <c:pt idx="0">
                  <c:v>貴校</c:v>
                </c:pt>
              </c:strCache>
            </c:strRef>
          </c:tx>
          <c:spPr>
            <a:solidFill>
              <a:schemeClr val="bg1">
                <a:lumMod val="65000"/>
              </a:schemeClr>
            </a:solidFill>
            <a:ln>
              <a:noFill/>
            </a:ln>
            <a:effectLst/>
          </c:spPr>
          <c:invertIfNegative val="0"/>
          <c:cat>
            <c:numRef>
              <c:f>英語!$AL$59:$AL$63</c:f>
              <c:numCache>
                <c:formatCode>General</c:formatCode>
                <c:ptCount val="5"/>
                <c:pt idx="0">
                  <c:v>5</c:v>
                </c:pt>
                <c:pt idx="1">
                  <c:v>4</c:v>
                </c:pt>
                <c:pt idx="2">
                  <c:v>3</c:v>
                </c:pt>
                <c:pt idx="3">
                  <c:v>2</c:v>
                </c:pt>
                <c:pt idx="4">
                  <c:v>1</c:v>
                </c:pt>
              </c:numCache>
            </c:numRef>
          </c:cat>
          <c:val>
            <c:numRef>
              <c:f>英語!$AO$59:$AO$63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DF9C-4D5D-A0A7-0579C1E137A0}"/>
            </c:ext>
          </c:extLst>
        </c:ser>
        <c:dLbls>
          <c:showLegendKey val="0"/>
          <c:showVal val="0"/>
          <c:showCatName val="0"/>
          <c:showSerName val="0"/>
          <c:showPercent val="0"/>
          <c:showBubbleSize val="0"/>
        </c:dLbls>
        <c:gapWidth val="150"/>
        <c:axId val="1275838352"/>
        <c:axId val="1275842928"/>
      </c:barChart>
      <c:lineChart>
        <c:grouping val="standard"/>
        <c:varyColors val="0"/>
        <c:ser>
          <c:idx val="1"/>
          <c:order val="0"/>
          <c:tx>
            <c:strRef>
              <c:f>英語!$AM$58</c:f>
              <c:strCache>
                <c:ptCount val="1"/>
                <c:pt idx="0">
                  <c:v>島根県</c:v>
                </c:pt>
              </c:strCache>
            </c:strRef>
          </c:tx>
          <c:spPr>
            <a:ln w="28575" cap="rnd">
              <a:solidFill>
                <a:srgbClr val="0070C0"/>
              </a:solidFill>
              <a:round/>
            </a:ln>
            <a:effectLst/>
          </c:spPr>
          <c:marker>
            <c:symbol val="diamond"/>
            <c:size val="15"/>
            <c:spPr>
              <a:solidFill>
                <a:schemeClr val="tx1"/>
              </a:solidFill>
              <a:ln w="9525">
                <a:solidFill>
                  <a:srgbClr val="0070C0"/>
                </a:solidFill>
              </a:ln>
              <a:effectLst/>
            </c:spPr>
          </c:marker>
          <c:cat>
            <c:numRef>
              <c:f>英語!$AL$59:$AL$63</c:f>
              <c:numCache>
                <c:formatCode>General</c:formatCode>
                <c:ptCount val="5"/>
                <c:pt idx="0">
                  <c:v>5</c:v>
                </c:pt>
                <c:pt idx="1">
                  <c:v>4</c:v>
                </c:pt>
                <c:pt idx="2">
                  <c:v>3</c:v>
                </c:pt>
                <c:pt idx="3">
                  <c:v>2</c:v>
                </c:pt>
                <c:pt idx="4">
                  <c:v>1</c:v>
                </c:pt>
              </c:numCache>
            </c:numRef>
          </c:cat>
          <c:val>
            <c:numRef>
              <c:f>英語!$AM$59:$AM$63</c:f>
              <c:numCache>
                <c:formatCode>General</c:formatCode>
                <c:ptCount val="5"/>
                <c:pt idx="0">
                  <c:v>3.2000000000000001E-2</c:v>
                </c:pt>
                <c:pt idx="1">
                  <c:v>0.161</c:v>
                </c:pt>
                <c:pt idx="2">
                  <c:v>0.39399999999999996</c:v>
                </c:pt>
                <c:pt idx="3">
                  <c:v>0.35899999999999999</c:v>
                </c:pt>
                <c:pt idx="4">
                  <c:v>5.4000000000000006E-2</c:v>
                </c:pt>
              </c:numCache>
            </c:numRef>
          </c:val>
          <c:smooth val="0"/>
          <c:extLst>
            <c:ext xmlns:c16="http://schemas.microsoft.com/office/drawing/2014/chart" uri="{C3380CC4-5D6E-409C-BE32-E72D297353CC}">
              <c16:uniqueId val="{00000002-0B97-4CC1-9734-876660850670}"/>
            </c:ext>
          </c:extLst>
        </c:ser>
        <c:ser>
          <c:idx val="3"/>
          <c:order val="1"/>
          <c:tx>
            <c:strRef>
              <c:f>英語!$AN$58</c:f>
              <c:strCache>
                <c:ptCount val="1"/>
                <c:pt idx="0">
                  <c:v>全国</c:v>
                </c:pt>
              </c:strCache>
            </c:strRef>
          </c:tx>
          <c:spPr>
            <a:ln w="28575" cap="rnd">
              <a:solidFill>
                <a:schemeClr val="accent2"/>
              </a:solidFill>
              <a:round/>
            </a:ln>
            <a:effectLst/>
          </c:spPr>
          <c:marker>
            <c:symbol val="square"/>
            <c:size val="15"/>
            <c:spPr>
              <a:solidFill>
                <a:schemeClr val="tx1"/>
              </a:solidFill>
              <a:ln w="9525">
                <a:solidFill>
                  <a:schemeClr val="tx1"/>
                </a:solidFill>
              </a:ln>
              <a:effectLst/>
            </c:spPr>
          </c:marker>
          <c:cat>
            <c:numRef>
              <c:f>英語!$AL$59:$AL$63</c:f>
              <c:numCache>
                <c:formatCode>General</c:formatCode>
                <c:ptCount val="5"/>
                <c:pt idx="0">
                  <c:v>5</c:v>
                </c:pt>
                <c:pt idx="1">
                  <c:v>4</c:v>
                </c:pt>
                <c:pt idx="2">
                  <c:v>3</c:v>
                </c:pt>
                <c:pt idx="3">
                  <c:v>2</c:v>
                </c:pt>
                <c:pt idx="4">
                  <c:v>1</c:v>
                </c:pt>
              </c:numCache>
            </c:numRef>
          </c:cat>
          <c:val>
            <c:numRef>
              <c:f>英語!$AN$59:$AN$63</c:f>
              <c:numCache>
                <c:formatCode>General</c:formatCode>
                <c:ptCount val="5"/>
                <c:pt idx="0">
                  <c:v>5.9000000000000004E-2</c:v>
                </c:pt>
                <c:pt idx="1">
                  <c:v>0.22699999999999998</c:v>
                </c:pt>
                <c:pt idx="2">
                  <c:v>0.38400000000000001</c:v>
                </c:pt>
                <c:pt idx="3">
                  <c:v>0.28199999999999997</c:v>
                </c:pt>
                <c:pt idx="4">
                  <c:v>4.7E-2</c:v>
                </c:pt>
              </c:numCache>
            </c:numRef>
          </c:val>
          <c:smooth val="0"/>
          <c:extLst>
            <c:ext xmlns:c16="http://schemas.microsoft.com/office/drawing/2014/chart" uri="{C3380CC4-5D6E-409C-BE32-E72D297353CC}">
              <c16:uniqueId val="{00000000-DF9C-4D5D-A0A7-0579C1E137A0}"/>
            </c:ext>
          </c:extLst>
        </c:ser>
        <c:dLbls>
          <c:showLegendKey val="0"/>
          <c:showVal val="0"/>
          <c:showCatName val="0"/>
          <c:showSerName val="0"/>
          <c:showPercent val="0"/>
          <c:showBubbleSize val="0"/>
        </c:dLbls>
        <c:marker val="1"/>
        <c:smooth val="0"/>
        <c:axId val="1275838352"/>
        <c:axId val="1275842928"/>
      </c:lineChart>
      <c:catAx>
        <c:axId val="127583835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ja-JP"/>
          </a:p>
        </c:txPr>
        <c:crossAx val="1275842928"/>
        <c:crosses val="autoZero"/>
        <c:auto val="1"/>
        <c:lblAlgn val="ctr"/>
        <c:lblOffset val="100"/>
        <c:noMultiLvlLbl val="0"/>
      </c:catAx>
      <c:valAx>
        <c:axId val="1275842928"/>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1275838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ltLang="ja-JP"/>
              <a:t>IRT</a:t>
            </a:r>
            <a:r>
              <a:rPr lang="ja-JP" altLang="en-US"/>
              <a:t>スコア分布グラフ（パーセンタイル値：</a:t>
            </a:r>
            <a:r>
              <a:rPr lang="en-US" altLang="ja-JP"/>
              <a:t>10%,25%,50%,75%,90%</a:t>
            </a:r>
            <a:r>
              <a:rPr lang="ja-JP" altLang="en-US"/>
              <a:t>）</a:t>
            </a:r>
          </a:p>
        </c:rich>
      </c:tx>
      <c:overlay val="0"/>
    </c:title>
    <c:autoTitleDeleted val="0"/>
    <c:plotArea>
      <c:layout>
        <c:manualLayout>
          <c:layoutTarget val="inner"/>
          <c:xMode val="edge"/>
          <c:yMode val="edge"/>
          <c:x val="5.6036912976024589E-2"/>
          <c:y val="0.15567403936079405"/>
          <c:w val="0.92022817120434819"/>
          <c:h val="0.77125793316635616"/>
        </c:manualLayout>
      </c:layout>
      <c:barChart>
        <c:barDir val="bar"/>
        <c:grouping val="stacked"/>
        <c:varyColors val="0"/>
        <c:ser>
          <c:idx val="0"/>
          <c:order val="0"/>
          <c:tx>
            <c:strRef>
              <c:f>英語!$J$58</c:f>
              <c:strCache>
                <c:ptCount val="1"/>
                <c:pt idx="0">
                  <c:v>10%</c:v>
                </c:pt>
              </c:strCache>
            </c:strRef>
          </c:tx>
          <c:spPr>
            <a:noFill/>
            <a:ln>
              <a:noFill/>
            </a:ln>
          </c:spPr>
          <c:invertIfNegative val="0"/>
          <c:cat>
            <c:strRef>
              <c:f>英語!$I$59:$I$61</c:f>
              <c:strCache>
                <c:ptCount val="3"/>
                <c:pt idx="0">
                  <c:v>貴校</c:v>
                </c:pt>
                <c:pt idx="1">
                  <c:v>島根県</c:v>
                </c:pt>
                <c:pt idx="2">
                  <c:v>全国</c:v>
                </c:pt>
              </c:strCache>
            </c:strRef>
          </c:cat>
          <c:val>
            <c:numRef>
              <c:f>英語!$J$59:$J$61</c:f>
              <c:numCache>
                <c:formatCode>0_);[Red]\(0\)</c:formatCode>
                <c:ptCount val="3"/>
                <c:pt idx="0">
                  <c:v>0</c:v>
                </c:pt>
                <c:pt idx="1">
                  <c:v>354</c:v>
                </c:pt>
                <c:pt idx="2">
                  <c:v>364</c:v>
                </c:pt>
              </c:numCache>
            </c:numRef>
          </c:val>
          <c:extLst xmlns:mc="http://schemas.openxmlformats.org/markup-compatibility/2006" xmlns:c14="http://schemas.microsoft.com/office/drawing/2007/8/2/chart">
            <c:ext xmlns:c16="http://schemas.microsoft.com/office/drawing/2014/chart" uri="{C3380CC4-5D6E-409C-BE32-E72D297353CC}">
              <c16:uniqueId val="{00000000-CC27-40D5-AB45-140B3D60AA6F}"/>
            </c:ext>
          </c:extLst>
        </c:ser>
        <c:ser>
          <c:idx val="1"/>
          <c:order val="1"/>
          <c:tx>
            <c:strRef>
              <c:f>英語!$K$58</c:f>
              <c:strCache>
                <c:ptCount val="1"/>
                <c:pt idx="0">
                  <c:v>10-25%</c:v>
                </c:pt>
              </c:strCache>
            </c:strRef>
          </c:tx>
          <c:invertIfNegative val="0"/>
          <c:cat>
            <c:strRef>
              <c:f>英語!$I$59:$I$61</c:f>
              <c:strCache>
                <c:ptCount val="3"/>
                <c:pt idx="0">
                  <c:v>貴校</c:v>
                </c:pt>
                <c:pt idx="1">
                  <c:v>島根県</c:v>
                </c:pt>
                <c:pt idx="2">
                  <c:v>全国</c:v>
                </c:pt>
              </c:strCache>
            </c:strRef>
          </c:cat>
          <c:val>
            <c:numRef>
              <c:f>英語!$K$59:$K$61</c:f>
              <c:numCache>
                <c:formatCode>General</c:formatCode>
                <c:ptCount val="3"/>
                <c:pt idx="0">
                  <c:v>0</c:v>
                </c:pt>
                <c:pt idx="1">
                  <c:v>48</c:v>
                </c:pt>
                <c:pt idx="2">
                  <c:v>55</c:v>
                </c:pt>
              </c:numCache>
            </c:numRef>
          </c:val>
          <c:extLst xmlns:mc="http://schemas.openxmlformats.org/markup-compatibility/2006" xmlns:c14="http://schemas.microsoft.com/office/drawing/2007/8/2/chart">
            <c:ext xmlns:c16="http://schemas.microsoft.com/office/drawing/2014/chart" uri="{C3380CC4-5D6E-409C-BE32-E72D297353CC}">
              <c16:uniqueId val="{00000001-CC27-40D5-AB45-140B3D60AA6F}"/>
            </c:ext>
          </c:extLst>
        </c:ser>
        <c:ser>
          <c:idx val="2"/>
          <c:order val="2"/>
          <c:tx>
            <c:strRef>
              <c:f>英語!$L$58</c:f>
              <c:strCache>
                <c:ptCount val="1"/>
                <c:pt idx="0">
                  <c:v>25-50%</c:v>
                </c:pt>
              </c:strCache>
            </c:strRef>
          </c:tx>
          <c:invertIfNegative val="0"/>
          <c:cat>
            <c:strRef>
              <c:f>英語!$I$59:$I$61</c:f>
              <c:strCache>
                <c:ptCount val="3"/>
                <c:pt idx="0">
                  <c:v>貴校</c:v>
                </c:pt>
                <c:pt idx="1">
                  <c:v>島根県</c:v>
                </c:pt>
                <c:pt idx="2">
                  <c:v>全国</c:v>
                </c:pt>
              </c:strCache>
            </c:strRef>
          </c:cat>
          <c:val>
            <c:numRef>
              <c:f>英語!$L$59:$L$61</c:f>
              <c:numCache>
                <c:formatCode>General</c:formatCode>
                <c:ptCount val="3"/>
                <c:pt idx="0">
                  <c:v>0</c:v>
                </c:pt>
                <c:pt idx="1">
                  <c:v>64</c:v>
                </c:pt>
                <c:pt idx="2">
                  <c:v>75</c:v>
                </c:pt>
              </c:numCache>
            </c:numRef>
          </c:val>
          <c:extLst xmlns:mc="http://schemas.openxmlformats.org/markup-compatibility/2006" xmlns:c14="http://schemas.microsoft.com/office/drawing/2007/8/2/chart">
            <c:ext xmlns:c16="http://schemas.microsoft.com/office/drawing/2014/chart" uri="{C3380CC4-5D6E-409C-BE32-E72D297353CC}">
              <c16:uniqueId val="{00000002-CC27-40D5-AB45-140B3D60AA6F}"/>
            </c:ext>
          </c:extLst>
        </c:ser>
        <c:ser>
          <c:idx val="3"/>
          <c:order val="3"/>
          <c:tx>
            <c:strRef>
              <c:f>英語!$M$58</c:f>
              <c:strCache>
                <c:ptCount val="1"/>
                <c:pt idx="0">
                  <c:v>50-75%</c:v>
                </c:pt>
              </c:strCache>
            </c:strRef>
          </c:tx>
          <c:invertIfNegative val="0"/>
          <c:cat>
            <c:strRef>
              <c:f>英語!$I$59:$I$61</c:f>
              <c:strCache>
                <c:ptCount val="3"/>
                <c:pt idx="0">
                  <c:v>貴校</c:v>
                </c:pt>
                <c:pt idx="1">
                  <c:v>島根県</c:v>
                </c:pt>
                <c:pt idx="2">
                  <c:v>全国</c:v>
                </c:pt>
              </c:strCache>
            </c:strRef>
          </c:cat>
          <c:val>
            <c:numRef>
              <c:f>英語!$M$59:$M$61</c:f>
              <c:numCache>
                <c:formatCode>General</c:formatCode>
                <c:ptCount val="3"/>
                <c:pt idx="0">
                  <c:v>0</c:v>
                </c:pt>
                <c:pt idx="1">
                  <c:v>72</c:v>
                </c:pt>
                <c:pt idx="2">
                  <c:v>77</c:v>
                </c:pt>
              </c:numCache>
            </c:numRef>
          </c:val>
          <c:extLst xmlns:mc="http://schemas.openxmlformats.org/markup-compatibility/2006" xmlns:c14="http://schemas.microsoft.com/office/drawing/2007/8/2/chart">
            <c:ext xmlns:c16="http://schemas.microsoft.com/office/drawing/2014/chart" uri="{C3380CC4-5D6E-409C-BE32-E72D297353CC}">
              <c16:uniqueId val="{00000003-CC27-40D5-AB45-140B3D60AA6F}"/>
            </c:ext>
          </c:extLst>
        </c:ser>
        <c:ser>
          <c:idx val="4"/>
          <c:order val="4"/>
          <c:tx>
            <c:strRef>
              <c:f>英語!$N$58</c:f>
              <c:strCache>
                <c:ptCount val="1"/>
                <c:pt idx="0">
                  <c:v>75-90%</c:v>
                </c:pt>
              </c:strCache>
            </c:strRef>
          </c:tx>
          <c:invertIfNegative val="0"/>
          <c:cat>
            <c:strRef>
              <c:f>英語!$I$59:$I$61</c:f>
              <c:strCache>
                <c:ptCount val="3"/>
                <c:pt idx="0">
                  <c:v>貴校</c:v>
                </c:pt>
                <c:pt idx="1">
                  <c:v>島根県</c:v>
                </c:pt>
                <c:pt idx="2">
                  <c:v>全国</c:v>
                </c:pt>
              </c:strCache>
            </c:strRef>
          </c:cat>
          <c:val>
            <c:numRef>
              <c:f>英語!$N$59:$N$61</c:f>
              <c:numCache>
                <c:formatCode>General</c:formatCode>
                <c:ptCount val="3"/>
                <c:pt idx="0">
                  <c:v>0</c:v>
                </c:pt>
                <c:pt idx="1">
                  <c:v>68</c:v>
                </c:pt>
                <c:pt idx="2">
                  <c:v>70</c:v>
                </c:pt>
              </c:numCache>
            </c:numRef>
          </c:val>
          <c:extLst xmlns:mc="http://schemas.openxmlformats.org/markup-compatibility/2006" xmlns:c14="http://schemas.microsoft.com/office/drawing/2007/8/2/chart">
            <c:ext xmlns:c16="http://schemas.microsoft.com/office/drawing/2014/chart" uri="{C3380CC4-5D6E-409C-BE32-E72D297353CC}">
              <c16:uniqueId val="{00000004-CC27-40D5-AB45-140B3D60AA6F}"/>
            </c:ext>
          </c:extLst>
        </c:ser>
        <c:dLbls>
          <c:showLegendKey val="0"/>
          <c:showVal val="0"/>
          <c:showCatName val="0"/>
          <c:showSerName val="0"/>
          <c:showPercent val="0"/>
          <c:showBubbleSize val="0"/>
        </c:dLbls>
        <c:gapWidth val="100"/>
        <c:overlap val="100"/>
        <c:axId val="32749003"/>
        <c:axId val="67674027"/>
      </c:barChart>
      <c:catAx>
        <c:axId val="32749003"/>
        <c:scaling>
          <c:orientation val="maxMin"/>
        </c:scaling>
        <c:delete val="0"/>
        <c:axPos val="l"/>
        <c:numFmt formatCode="General" sourceLinked="1"/>
        <c:majorTickMark val="none"/>
        <c:minorTickMark val="none"/>
        <c:tickLblPos val="nextTo"/>
        <c:spPr>
          <a:noFill/>
          <a:ln w="9525" cap="flat">
            <a:solidFill>
              <a:srgbClr val="000000"/>
            </a:solidFill>
            <a:round/>
          </a:ln>
          <a:effectLst/>
        </c:spPr>
        <c:txPr>
          <a:bodyPr rot="-60000000" spcFirstLastPara="1" vertOverflow="ellipsis" vert="horz" wrap="square" anchor="ctr" anchorCtr="1"/>
          <a:lstStyle/>
          <a:p>
            <a:pPr rtl="0">
              <a:defRPr sz="1200" b="0" i="0" u="none" strike="noStrike" kern="1200">
                <a:solidFill>
                  <a:schemeClr val="tx1"/>
                </a:solidFill>
                <a:latin typeface="ＭＳ ゴシック" panose="020B0609070205080204" pitchFamily="49" charset="-128"/>
                <a:ea typeface="ＭＳ ゴシック" panose="020B0609070205080204" pitchFamily="49" charset="-128"/>
                <a:cs typeface="+mn-cs"/>
              </a:defRPr>
            </a:pPr>
            <a:endParaRPr lang="ja-JP"/>
          </a:p>
        </c:txPr>
        <c:crossAx val="67674027"/>
        <c:crosses val="autoZero"/>
        <c:auto val="1"/>
        <c:lblAlgn val="ctr"/>
        <c:lblOffset val="100"/>
        <c:tickMarkSkip val="1"/>
        <c:noMultiLvlLbl val="0"/>
      </c:catAx>
      <c:valAx>
        <c:axId val="67674027"/>
        <c:scaling>
          <c:orientation val="minMax"/>
          <c:max val="700"/>
          <c:min val="300"/>
        </c:scaling>
        <c:delete val="0"/>
        <c:axPos val="b"/>
        <c:majorGridlines>
          <c:spPr>
            <a:ln w="9525" cap="flat">
              <a:solidFill>
                <a:schemeClr val="bg1">
                  <a:lumMod val="50000"/>
                </a:schemeClr>
              </a:solidFill>
              <a:prstDash val="dash"/>
              <a:round/>
            </a:ln>
            <a:effectLst/>
          </c:spPr>
        </c:majorGridlines>
        <c:numFmt formatCode="0_);[Red]\(0\)" sourceLinked="1"/>
        <c:majorTickMark val="none"/>
        <c:minorTickMark val="none"/>
        <c:tickLblPos val="high"/>
        <c:spPr>
          <a:noFill/>
          <a:ln w="6350" cap="flat">
            <a:noFill/>
          </a:ln>
          <a:effectLst/>
        </c:spPr>
        <c:txPr>
          <a:bodyPr rot="-60000000" spcFirstLastPara="1" vertOverflow="ellipsis" vert="horz" wrap="square" anchor="ctr" anchorCtr="1"/>
          <a:lstStyle/>
          <a:p>
            <a:pPr rtl="0">
              <a:defRPr sz="1800" b="0" i="0" u="none" strike="noStrike" kern="1200">
                <a:solidFill>
                  <a:schemeClr val="tx1">
                    <a:lumMod val="65000"/>
                    <a:lumOff val="35000"/>
                  </a:schemeClr>
                </a:solidFill>
                <a:latin typeface="ＭＳ ゴシック" panose="020B0609070205080204" pitchFamily="49" charset="-128"/>
                <a:ea typeface="ＭＳ ゴシック" panose="020B0609070205080204" pitchFamily="49" charset="-128"/>
                <a:cs typeface="+mn-cs"/>
              </a:defRPr>
            </a:pPr>
            <a:endParaRPr lang="ja-JP"/>
          </a:p>
        </c:txPr>
        <c:crossAx val="32749003"/>
        <c:crossesAt val="1"/>
        <c:crossBetween val="between"/>
      </c:valAx>
      <c:spPr>
        <a:noFill/>
        <a:ln>
          <a:solidFill>
            <a:sysClr val="windowText" lastClr="000000"/>
          </a:solidFill>
        </a:ln>
        <a:effectLst/>
      </c:spPr>
    </c:plotArea>
    <c:legend>
      <c:legendPos val="t"/>
      <c:legendEntry>
        <c:idx val="0"/>
        <c:delete val="1"/>
      </c:legendEntry>
      <c:layout>
        <c:manualLayout>
          <c:xMode val="edge"/>
          <c:yMode val="edge"/>
          <c:x val="9.6590063939008916E-2"/>
          <c:y val="6.4289806651339307E-2"/>
          <c:w val="0.81235469020521756"/>
          <c:h val="0.11018048141638799"/>
        </c:manualLayout>
      </c:layout>
      <c:overlay val="0"/>
      <c:spPr>
        <a:noFill/>
        <a:ln>
          <a:noFill/>
        </a:ln>
        <a:effectLst/>
      </c:spPr>
      <c:txPr>
        <a:bodyPr rot="0" spcFirstLastPara="1" vertOverflow="ellipsis" vert="horz" wrap="square" anchor="ctr" anchorCtr="1"/>
        <a:lstStyle/>
        <a:p>
          <a:pPr rtl="0">
            <a:defRPr sz="1400" b="0" i="0" u="none" strike="noStrike" kern="1200">
              <a:solidFill>
                <a:schemeClr val="tx1">
                  <a:lumMod val="65000"/>
                  <a:lumOff val="35000"/>
                </a:schemeClr>
              </a:solidFill>
              <a:latin typeface="ＭＳ ゴシック" panose="020B0609070205080204" pitchFamily="49" charset="-128"/>
              <a:ea typeface="ＭＳ ゴシック" panose="020B0609070205080204" pitchFamily="49" charset="-128"/>
              <a:cs typeface="+mn-cs"/>
            </a:defRPr>
          </a:pPr>
          <a:endParaRPr lang="ja-JP"/>
        </a:p>
      </c:txPr>
    </c:legend>
    <c:plotVisOnly val="1"/>
    <c:dispBlanksAs val="gap"/>
    <c:showDLblsOverMax val="0"/>
    <c:extLst xmlns:mc="http://schemas.openxmlformats.org/markup-compatibility/2006" xmlns:c14="http://schemas.microsoft.com/office/drawing/2007/8/2/chart">
      <c:ext xmlns:c16r3="http://schemas.microsoft.com/office/drawing/2017/03/chart" uri="{56B9EC1D-385E-4148-901F-78D8002777C0}">
        <c16r3:dataDisplayOptions16>
          <c16r3:dispNaAsBlank val="1"/>
        </c16r3:dataDisplayOptions16>
      </c:ext>
    </c:extLst>
  </c:chart>
  <c:spPr>
    <a:solidFill>
      <a:schemeClr val="bg1"/>
    </a:solidFill>
    <a:ln w="9525" cap="flat">
      <a:solidFill>
        <a:schemeClr val="bg1">
          <a:lumMod val="75000"/>
        </a:schemeClr>
      </a:solidFill>
      <a:round/>
    </a:ln>
    <a:effectLst/>
  </c:spPr>
  <c:txPr>
    <a:bodyPr anchor="t"/>
    <a:lstStyle/>
    <a:p>
      <a:pPr rtl="0">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正答率の状況（単位％）</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591829684178018"/>
          <c:y val="0.13451719107084056"/>
          <c:w val="0.82238884812784674"/>
          <c:h val="0.84360639449699915"/>
        </c:manualLayout>
      </c:layout>
      <c:barChart>
        <c:barDir val="bar"/>
        <c:grouping val="clustered"/>
        <c:varyColors val="0"/>
        <c:ser>
          <c:idx val="0"/>
          <c:order val="0"/>
          <c:tx>
            <c:strRef>
              <c:f>国語!$Y$30</c:f>
              <c:strCache>
                <c:ptCount val="1"/>
                <c:pt idx="0">
                  <c:v>貴校</c:v>
                </c:pt>
              </c:strCache>
            </c:strRef>
          </c:tx>
          <c:spPr>
            <a:solidFill>
              <a:srgbClr val="FF66FF"/>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国語!$B$31:$B$45</c:f>
              <c:strCache>
                <c:ptCount val="15"/>
                <c:pt idx="0">
                  <c:v>１一</c:v>
                </c:pt>
                <c:pt idx="1">
                  <c:v>１二</c:v>
                </c:pt>
                <c:pt idx="2">
                  <c:v>１三</c:v>
                </c:pt>
                <c:pt idx="3">
                  <c:v>２一</c:v>
                </c:pt>
                <c:pt idx="4">
                  <c:v>２二</c:v>
                </c:pt>
                <c:pt idx="5">
                  <c:v>２三</c:v>
                </c:pt>
                <c:pt idx="6">
                  <c:v>２四</c:v>
                </c:pt>
                <c:pt idx="7">
                  <c:v>３一</c:v>
                </c:pt>
                <c:pt idx="8">
                  <c:v>３二</c:v>
                </c:pt>
                <c:pt idx="9">
                  <c:v>３三</c:v>
                </c:pt>
                <c:pt idx="10">
                  <c:v>３四</c:v>
                </c:pt>
                <c:pt idx="11">
                  <c:v>４一</c:v>
                </c:pt>
                <c:pt idx="12">
                  <c:v>４二</c:v>
                </c:pt>
                <c:pt idx="13">
                  <c:v>４三</c:v>
                </c:pt>
                <c:pt idx="14">
                  <c:v>４四</c:v>
                </c:pt>
              </c:strCache>
            </c:strRef>
          </c:cat>
          <c:val>
            <c:numRef>
              <c:f>国語!$Y$31:$Y$45</c:f>
              <c:numCache>
                <c:formatCode>0.0_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FC05-436C-A3CC-6F7B1909AB10}"/>
            </c:ext>
          </c:extLst>
        </c:ser>
        <c:ser>
          <c:idx val="2"/>
          <c:order val="1"/>
          <c:tx>
            <c:strRef>
              <c:f>国語!$AA$30</c:f>
              <c:strCache>
                <c:ptCount val="1"/>
                <c:pt idx="0">
                  <c:v>島根県（公立）</c:v>
                </c:pt>
              </c:strCache>
            </c:strRef>
          </c:tx>
          <c:spPr>
            <a:solidFill>
              <a:schemeClr val="bg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国語!$B$31:$B$45</c:f>
              <c:strCache>
                <c:ptCount val="15"/>
                <c:pt idx="0">
                  <c:v>１一</c:v>
                </c:pt>
                <c:pt idx="1">
                  <c:v>１二</c:v>
                </c:pt>
                <c:pt idx="2">
                  <c:v>１三</c:v>
                </c:pt>
                <c:pt idx="3">
                  <c:v>２一</c:v>
                </c:pt>
                <c:pt idx="4">
                  <c:v>２二</c:v>
                </c:pt>
                <c:pt idx="5">
                  <c:v>２三</c:v>
                </c:pt>
                <c:pt idx="6">
                  <c:v>２四</c:v>
                </c:pt>
                <c:pt idx="7">
                  <c:v>３一</c:v>
                </c:pt>
                <c:pt idx="8">
                  <c:v>３二</c:v>
                </c:pt>
                <c:pt idx="9">
                  <c:v>３三</c:v>
                </c:pt>
                <c:pt idx="10">
                  <c:v>３四</c:v>
                </c:pt>
                <c:pt idx="11">
                  <c:v>４一</c:v>
                </c:pt>
                <c:pt idx="12">
                  <c:v>４二</c:v>
                </c:pt>
                <c:pt idx="13">
                  <c:v>４三</c:v>
                </c:pt>
                <c:pt idx="14">
                  <c:v>４四</c:v>
                </c:pt>
              </c:strCache>
            </c:strRef>
          </c:cat>
          <c:val>
            <c:numRef>
              <c:f>国語!$AA$31:$AA$45</c:f>
              <c:numCache>
                <c:formatCode>0.0_ </c:formatCode>
                <c:ptCount val="15"/>
                <c:pt idx="0">
                  <c:v>82.2</c:v>
                </c:pt>
                <c:pt idx="1">
                  <c:v>69.3</c:v>
                </c:pt>
                <c:pt idx="2">
                  <c:v>83.5</c:v>
                </c:pt>
                <c:pt idx="3">
                  <c:v>66.2</c:v>
                </c:pt>
                <c:pt idx="4">
                  <c:v>67.599999999999994</c:v>
                </c:pt>
                <c:pt idx="5">
                  <c:v>69.7</c:v>
                </c:pt>
                <c:pt idx="6">
                  <c:v>53.4</c:v>
                </c:pt>
                <c:pt idx="7">
                  <c:v>34.799999999999997</c:v>
                </c:pt>
                <c:pt idx="8">
                  <c:v>92.6</c:v>
                </c:pt>
                <c:pt idx="9">
                  <c:v>60.3</c:v>
                </c:pt>
                <c:pt idx="10">
                  <c:v>42.6</c:v>
                </c:pt>
                <c:pt idx="11">
                  <c:v>70.599999999999994</c:v>
                </c:pt>
                <c:pt idx="12">
                  <c:v>32.200000000000003</c:v>
                </c:pt>
                <c:pt idx="13">
                  <c:v>65.900000000000006</c:v>
                </c:pt>
                <c:pt idx="14">
                  <c:v>35.1</c:v>
                </c:pt>
              </c:numCache>
            </c:numRef>
          </c:val>
          <c:extLst>
            <c:ext xmlns:c16="http://schemas.microsoft.com/office/drawing/2014/chart" uri="{C3380CC4-5D6E-409C-BE32-E72D297353CC}">
              <c16:uniqueId val="{00000001-FC05-436C-A3CC-6F7B1909AB10}"/>
            </c:ext>
          </c:extLst>
        </c:ser>
        <c:ser>
          <c:idx val="3"/>
          <c:order val="2"/>
          <c:tx>
            <c:strRef>
              <c:f>国語!$AB$30</c:f>
              <c:strCache>
                <c:ptCount val="1"/>
                <c:pt idx="0">
                  <c:v>全国（公立）</c:v>
                </c:pt>
              </c:strCache>
            </c:strRef>
          </c:tx>
          <c:spPr>
            <a:solidFill>
              <a:schemeClr val="bg1">
                <a:lumMod val="75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国語!$B$31:$B$45</c:f>
              <c:strCache>
                <c:ptCount val="15"/>
                <c:pt idx="0">
                  <c:v>１一</c:v>
                </c:pt>
                <c:pt idx="1">
                  <c:v>１二</c:v>
                </c:pt>
                <c:pt idx="2">
                  <c:v>１三</c:v>
                </c:pt>
                <c:pt idx="3">
                  <c:v>２一</c:v>
                </c:pt>
                <c:pt idx="4">
                  <c:v>２二</c:v>
                </c:pt>
                <c:pt idx="5">
                  <c:v>２三</c:v>
                </c:pt>
                <c:pt idx="6">
                  <c:v>２四</c:v>
                </c:pt>
                <c:pt idx="7">
                  <c:v>３一</c:v>
                </c:pt>
                <c:pt idx="8">
                  <c:v>３二</c:v>
                </c:pt>
                <c:pt idx="9">
                  <c:v>３三</c:v>
                </c:pt>
                <c:pt idx="10">
                  <c:v>３四</c:v>
                </c:pt>
                <c:pt idx="11">
                  <c:v>４一</c:v>
                </c:pt>
                <c:pt idx="12">
                  <c:v>４二</c:v>
                </c:pt>
                <c:pt idx="13">
                  <c:v>４三</c:v>
                </c:pt>
                <c:pt idx="14">
                  <c:v>４四</c:v>
                </c:pt>
              </c:strCache>
            </c:strRef>
          </c:cat>
          <c:val>
            <c:numRef>
              <c:f>国語!$AB$31:$AB$45</c:f>
              <c:numCache>
                <c:formatCode>0.0_ </c:formatCode>
                <c:ptCount val="15"/>
                <c:pt idx="0">
                  <c:v>84.3</c:v>
                </c:pt>
                <c:pt idx="1">
                  <c:v>70.2</c:v>
                </c:pt>
                <c:pt idx="2">
                  <c:v>85.4</c:v>
                </c:pt>
                <c:pt idx="3">
                  <c:v>68.5</c:v>
                </c:pt>
                <c:pt idx="4">
                  <c:v>70.400000000000006</c:v>
                </c:pt>
                <c:pt idx="5">
                  <c:v>70.400000000000006</c:v>
                </c:pt>
                <c:pt idx="6">
                  <c:v>52.7</c:v>
                </c:pt>
                <c:pt idx="7">
                  <c:v>39.799999999999997</c:v>
                </c:pt>
                <c:pt idx="8">
                  <c:v>92.3</c:v>
                </c:pt>
                <c:pt idx="9">
                  <c:v>65</c:v>
                </c:pt>
                <c:pt idx="10">
                  <c:v>45</c:v>
                </c:pt>
                <c:pt idx="11">
                  <c:v>71.599999999999994</c:v>
                </c:pt>
                <c:pt idx="12">
                  <c:v>35.200000000000003</c:v>
                </c:pt>
                <c:pt idx="13">
                  <c:v>68.7</c:v>
                </c:pt>
                <c:pt idx="14">
                  <c:v>38.9</c:v>
                </c:pt>
              </c:numCache>
            </c:numRef>
          </c:val>
          <c:extLst>
            <c:ext xmlns:c16="http://schemas.microsoft.com/office/drawing/2014/chart" uri="{C3380CC4-5D6E-409C-BE32-E72D297353CC}">
              <c16:uniqueId val="{00000002-FC05-436C-A3CC-6F7B1909AB10}"/>
            </c:ext>
          </c:extLst>
        </c:ser>
        <c:dLbls>
          <c:dLblPos val="outEnd"/>
          <c:showLegendKey val="0"/>
          <c:showVal val="1"/>
          <c:showCatName val="0"/>
          <c:showSerName val="0"/>
          <c:showPercent val="0"/>
          <c:showBubbleSize val="0"/>
        </c:dLbls>
        <c:gapWidth val="182"/>
        <c:axId val="1177464256"/>
        <c:axId val="1177469664"/>
      </c:barChart>
      <c:catAx>
        <c:axId val="1177464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ja-JP"/>
          </a:p>
        </c:txPr>
        <c:crossAx val="1177469664"/>
        <c:crosses val="autoZero"/>
        <c:auto val="1"/>
        <c:lblAlgn val="ctr"/>
        <c:lblOffset val="100"/>
        <c:noMultiLvlLbl val="0"/>
      </c:catAx>
      <c:valAx>
        <c:axId val="1177469664"/>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low"/>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177464256"/>
        <c:crosses val="autoZero"/>
        <c:crossBetween val="between"/>
      </c:valAx>
      <c:spPr>
        <a:noFill/>
        <a:ln>
          <a:noFill/>
        </a:ln>
        <a:effectLst/>
      </c:spPr>
    </c:plotArea>
    <c:legend>
      <c:legendPos val="t"/>
      <c:layout>
        <c:manualLayout>
          <c:xMode val="edge"/>
          <c:yMode val="edge"/>
          <c:x val="0.22634475815421984"/>
          <c:y val="7.1934073507845753E-2"/>
          <c:w val="0.54886526684164483"/>
          <c:h val="1.72445021351450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816587698061644"/>
          <c:y val="0.13033049085515808"/>
          <c:w val="0.82538292788507395"/>
          <c:h val="0.8479121804423253"/>
        </c:manualLayout>
      </c:layout>
      <c:barChart>
        <c:barDir val="bar"/>
        <c:grouping val="clustered"/>
        <c:varyColors val="0"/>
        <c:ser>
          <c:idx val="0"/>
          <c:order val="0"/>
          <c:tx>
            <c:strRef>
              <c:f>国語!$C$49</c:f>
              <c:strCache>
                <c:ptCount val="1"/>
                <c:pt idx="0">
                  <c:v>正答率の差（貴校－全国）</c:v>
                </c:pt>
              </c:strCache>
            </c:strRef>
          </c:tx>
          <c:spPr>
            <a:solidFill>
              <a:schemeClr val="accent1"/>
            </a:solidFill>
            <a:ln>
              <a:noFill/>
            </a:ln>
            <a:effectLst/>
          </c:spPr>
          <c:invertIfNegative val="0"/>
          <c:dLbls>
            <c:numFmt formatCode="#,##0.0_ ;[Red]\-#,##0.0\ "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国語!$B$50:$B$64</c:f>
              <c:strCache>
                <c:ptCount val="15"/>
                <c:pt idx="0">
                  <c:v>１一</c:v>
                </c:pt>
                <c:pt idx="1">
                  <c:v>１二</c:v>
                </c:pt>
                <c:pt idx="2">
                  <c:v>１三</c:v>
                </c:pt>
                <c:pt idx="3">
                  <c:v>２一</c:v>
                </c:pt>
                <c:pt idx="4">
                  <c:v>２二</c:v>
                </c:pt>
                <c:pt idx="5">
                  <c:v>２三</c:v>
                </c:pt>
                <c:pt idx="6">
                  <c:v>２四</c:v>
                </c:pt>
                <c:pt idx="7">
                  <c:v>３一</c:v>
                </c:pt>
                <c:pt idx="8">
                  <c:v>３二</c:v>
                </c:pt>
                <c:pt idx="9">
                  <c:v>３三</c:v>
                </c:pt>
                <c:pt idx="10">
                  <c:v>３四</c:v>
                </c:pt>
                <c:pt idx="11">
                  <c:v>４一</c:v>
                </c:pt>
                <c:pt idx="12">
                  <c:v>４二</c:v>
                </c:pt>
                <c:pt idx="13">
                  <c:v>４三</c:v>
                </c:pt>
                <c:pt idx="14">
                  <c:v>４四</c:v>
                </c:pt>
              </c:strCache>
            </c:strRef>
          </c:cat>
          <c:val>
            <c:numRef>
              <c:f>国語!$C$50:$C$64</c:f>
              <c:numCache>
                <c:formatCode>0.0_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E417-4EA9-871A-EEC875B6779C}"/>
            </c:ext>
          </c:extLst>
        </c:ser>
        <c:dLbls>
          <c:dLblPos val="outEnd"/>
          <c:showLegendKey val="0"/>
          <c:showVal val="1"/>
          <c:showCatName val="0"/>
          <c:showSerName val="0"/>
          <c:showPercent val="0"/>
          <c:showBubbleSize val="0"/>
        </c:dLbls>
        <c:gapWidth val="182"/>
        <c:axId val="960189392"/>
        <c:axId val="960191472"/>
      </c:barChart>
      <c:catAx>
        <c:axId val="96018939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ja-JP"/>
          </a:p>
        </c:txPr>
        <c:crossAx val="960191472"/>
        <c:crosses val="autoZero"/>
        <c:auto val="1"/>
        <c:lblAlgn val="ctr"/>
        <c:lblOffset val="100"/>
        <c:noMultiLvlLbl val="0"/>
      </c:catAx>
      <c:valAx>
        <c:axId val="960191472"/>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960189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無解答率の状況（単位％）</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591829684178018"/>
          <c:y val="0.13451719107084056"/>
          <c:w val="0.82238884812784674"/>
          <c:h val="0.84360639449699915"/>
        </c:manualLayout>
      </c:layout>
      <c:barChart>
        <c:barDir val="bar"/>
        <c:grouping val="clustered"/>
        <c:varyColors val="0"/>
        <c:ser>
          <c:idx val="0"/>
          <c:order val="0"/>
          <c:tx>
            <c:strRef>
              <c:f>国語!$AC$30</c:f>
              <c:strCache>
                <c:ptCount val="1"/>
                <c:pt idx="0">
                  <c:v>貴校</c:v>
                </c:pt>
              </c:strCache>
            </c:strRef>
          </c:tx>
          <c:spPr>
            <a:solidFill>
              <a:srgbClr val="FF66FF"/>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国語!$B$31:$B$45</c:f>
              <c:strCache>
                <c:ptCount val="15"/>
                <c:pt idx="0">
                  <c:v>１一</c:v>
                </c:pt>
                <c:pt idx="1">
                  <c:v>１二</c:v>
                </c:pt>
                <c:pt idx="2">
                  <c:v>１三</c:v>
                </c:pt>
                <c:pt idx="3">
                  <c:v>２一</c:v>
                </c:pt>
                <c:pt idx="4">
                  <c:v>２二</c:v>
                </c:pt>
                <c:pt idx="5">
                  <c:v>２三</c:v>
                </c:pt>
                <c:pt idx="6">
                  <c:v>２四</c:v>
                </c:pt>
                <c:pt idx="7">
                  <c:v>３一</c:v>
                </c:pt>
                <c:pt idx="8">
                  <c:v>３二</c:v>
                </c:pt>
                <c:pt idx="9">
                  <c:v>３三</c:v>
                </c:pt>
                <c:pt idx="10">
                  <c:v>３四</c:v>
                </c:pt>
                <c:pt idx="11">
                  <c:v>４一</c:v>
                </c:pt>
                <c:pt idx="12">
                  <c:v>４二</c:v>
                </c:pt>
                <c:pt idx="13">
                  <c:v>４三</c:v>
                </c:pt>
                <c:pt idx="14">
                  <c:v>４四</c:v>
                </c:pt>
              </c:strCache>
            </c:strRef>
          </c:cat>
          <c:val>
            <c:numRef>
              <c:f>国語!$AC$31:$AC$45</c:f>
              <c:numCache>
                <c:formatCode>0.0_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0909-4C02-9157-E3E05E0CA86D}"/>
            </c:ext>
          </c:extLst>
        </c:ser>
        <c:ser>
          <c:idx val="2"/>
          <c:order val="1"/>
          <c:tx>
            <c:strRef>
              <c:f>国語!$AD$30</c:f>
              <c:strCache>
                <c:ptCount val="1"/>
                <c:pt idx="0">
                  <c:v>島根県（公立）</c:v>
                </c:pt>
              </c:strCache>
            </c:strRef>
          </c:tx>
          <c:spPr>
            <a:solidFill>
              <a:schemeClr val="bg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国語!$B$31:$B$45</c:f>
              <c:strCache>
                <c:ptCount val="15"/>
                <c:pt idx="0">
                  <c:v>１一</c:v>
                </c:pt>
                <c:pt idx="1">
                  <c:v>１二</c:v>
                </c:pt>
                <c:pt idx="2">
                  <c:v>１三</c:v>
                </c:pt>
                <c:pt idx="3">
                  <c:v>２一</c:v>
                </c:pt>
                <c:pt idx="4">
                  <c:v>２二</c:v>
                </c:pt>
                <c:pt idx="5">
                  <c:v>２三</c:v>
                </c:pt>
                <c:pt idx="6">
                  <c:v>２四</c:v>
                </c:pt>
                <c:pt idx="7">
                  <c:v>３一</c:v>
                </c:pt>
                <c:pt idx="8">
                  <c:v>３二</c:v>
                </c:pt>
                <c:pt idx="9">
                  <c:v>３三</c:v>
                </c:pt>
                <c:pt idx="10">
                  <c:v>３四</c:v>
                </c:pt>
                <c:pt idx="11">
                  <c:v>４一</c:v>
                </c:pt>
                <c:pt idx="12">
                  <c:v>４二</c:v>
                </c:pt>
                <c:pt idx="13">
                  <c:v>４三</c:v>
                </c:pt>
                <c:pt idx="14">
                  <c:v>４四</c:v>
                </c:pt>
              </c:strCache>
            </c:strRef>
          </c:cat>
          <c:val>
            <c:numRef>
              <c:f>国語!$AD$31:$AD$45</c:f>
              <c:numCache>
                <c:formatCode>0.0_ </c:formatCode>
                <c:ptCount val="15"/>
                <c:pt idx="0">
                  <c:v>0.1</c:v>
                </c:pt>
                <c:pt idx="1">
                  <c:v>0.1</c:v>
                </c:pt>
                <c:pt idx="2">
                  <c:v>0.1</c:v>
                </c:pt>
                <c:pt idx="3">
                  <c:v>0.1</c:v>
                </c:pt>
                <c:pt idx="4">
                  <c:v>0.1</c:v>
                </c:pt>
                <c:pt idx="5">
                  <c:v>0.3</c:v>
                </c:pt>
                <c:pt idx="6">
                  <c:v>15.8</c:v>
                </c:pt>
                <c:pt idx="7">
                  <c:v>0.2</c:v>
                </c:pt>
                <c:pt idx="8">
                  <c:v>4.8</c:v>
                </c:pt>
                <c:pt idx="9">
                  <c:v>0.3</c:v>
                </c:pt>
                <c:pt idx="10">
                  <c:v>11.4</c:v>
                </c:pt>
                <c:pt idx="11">
                  <c:v>0.6</c:v>
                </c:pt>
                <c:pt idx="12">
                  <c:v>23.4</c:v>
                </c:pt>
                <c:pt idx="13">
                  <c:v>1</c:v>
                </c:pt>
                <c:pt idx="14">
                  <c:v>21.5</c:v>
                </c:pt>
              </c:numCache>
            </c:numRef>
          </c:val>
          <c:extLst>
            <c:ext xmlns:c16="http://schemas.microsoft.com/office/drawing/2014/chart" uri="{C3380CC4-5D6E-409C-BE32-E72D297353CC}">
              <c16:uniqueId val="{00000001-0909-4C02-9157-E3E05E0CA86D}"/>
            </c:ext>
          </c:extLst>
        </c:ser>
        <c:ser>
          <c:idx val="3"/>
          <c:order val="2"/>
          <c:tx>
            <c:strRef>
              <c:f>国語!$AE$30</c:f>
              <c:strCache>
                <c:ptCount val="1"/>
                <c:pt idx="0">
                  <c:v>全国（公立）</c:v>
                </c:pt>
              </c:strCache>
            </c:strRef>
          </c:tx>
          <c:spPr>
            <a:solidFill>
              <a:schemeClr val="bg1">
                <a:lumMod val="75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国語!$B$31:$B$45</c:f>
              <c:strCache>
                <c:ptCount val="15"/>
                <c:pt idx="0">
                  <c:v>１一</c:v>
                </c:pt>
                <c:pt idx="1">
                  <c:v>１二</c:v>
                </c:pt>
                <c:pt idx="2">
                  <c:v>１三</c:v>
                </c:pt>
                <c:pt idx="3">
                  <c:v>２一</c:v>
                </c:pt>
                <c:pt idx="4">
                  <c:v>２二</c:v>
                </c:pt>
                <c:pt idx="5">
                  <c:v>２三</c:v>
                </c:pt>
                <c:pt idx="6">
                  <c:v>２四</c:v>
                </c:pt>
                <c:pt idx="7">
                  <c:v>３一</c:v>
                </c:pt>
                <c:pt idx="8">
                  <c:v>３二</c:v>
                </c:pt>
                <c:pt idx="9">
                  <c:v>３三</c:v>
                </c:pt>
                <c:pt idx="10">
                  <c:v>３四</c:v>
                </c:pt>
                <c:pt idx="11">
                  <c:v>４一</c:v>
                </c:pt>
                <c:pt idx="12">
                  <c:v>４二</c:v>
                </c:pt>
                <c:pt idx="13">
                  <c:v>４三</c:v>
                </c:pt>
                <c:pt idx="14">
                  <c:v>４四</c:v>
                </c:pt>
              </c:strCache>
            </c:strRef>
          </c:cat>
          <c:val>
            <c:numRef>
              <c:f>国語!$AE$31:$AE$45</c:f>
              <c:numCache>
                <c:formatCode>0.0_ </c:formatCode>
                <c:ptCount val="15"/>
                <c:pt idx="0">
                  <c:v>0.2</c:v>
                </c:pt>
                <c:pt idx="1">
                  <c:v>0.3</c:v>
                </c:pt>
                <c:pt idx="2">
                  <c:v>0.2</c:v>
                </c:pt>
                <c:pt idx="3">
                  <c:v>0.3</c:v>
                </c:pt>
                <c:pt idx="4">
                  <c:v>0.3</c:v>
                </c:pt>
                <c:pt idx="5">
                  <c:v>0.4</c:v>
                </c:pt>
                <c:pt idx="6">
                  <c:v>14.7</c:v>
                </c:pt>
                <c:pt idx="7">
                  <c:v>0.3</c:v>
                </c:pt>
                <c:pt idx="8">
                  <c:v>4.8</c:v>
                </c:pt>
                <c:pt idx="9">
                  <c:v>0.5</c:v>
                </c:pt>
                <c:pt idx="10">
                  <c:v>10.7</c:v>
                </c:pt>
                <c:pt idx="11">
                  <c:v>0.7</c:v>
                </c:pt>
                <c:pt idx="12">
                  <c:v>19.8</c:v>
                </c:pt>
                <c:pt idx="13">
                  <c:v>1.1000000000000001</c:v>
                </c:pt>
                <c:pt idx="14">
                  <c:v>18.600000000000001</c:v>
                </c:pt>
              </c:numCache>
            </c:numRef>
          </c:val>
          <c:extLst>
            <c:ext xmlns:c16="http://schemas.microsoft.com/office/drawing/2014/chart" uri="{C3380CC4-5D6E-409C-BE32-E72D297353CC}">
              <c16:uniqueId val="{00000002-0909-4C02-9157-E3E05E0CA86D}"/>
            </c:ext>
          </c:extLst>
        </c:ser>
        <c:dLbls>
          <c:dLblPos val="outEnd"/>
          <c:showLegendKey val="0"/>
          <c:showVal val="1"/>
          <c:showCatName val="0"/>
          <c:showSerName val="0"/>
          <c:showPercent val="0"/>
          <c:showBubbleSize val="0"/>
        </c:dLbls>
        <c:gapWidth val="182"/>
        <c:axId val="1177464256"/>
        <c:axId val="1177469664"/>
      </c:barChart>
      <c:catAx>
        <c:axId val="1177464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ja-JP"/>
          </a:p>
        </c:txPr>
        <c:crossAx val="1177469664"/>
        <c:crosses val="autoZero"/>
        <c:auto val="1"/>
        <c:lblAlgn val="ctr"/>
        <c:lblOffset val="100"/>
        <c:noMultiLvlLbl val="0"/>
      </c:catAx>
      <c:valAx>
        <c:axId val="1177469664"/>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low"/>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177464256"/>
        <c:crosses val="autoZero"/>
        <c:crossBetween val="between"/>
      </c:valAx>
      <c:spPr>
        <a:noFill/>
        <a:ln>
          <a:noFill/>
        </a:ln>
        <a:effectLst/>
      </c:spPr>
    </c:plotArea>
    <c:legend>
      <c:legendPos val="t"/>
      <c:layout>
        <c:manualLayout>
          <c:xMode val="edge"/>
          <c:yMode val="edge"/>
          <c:x val="0.22634475815421984"/>
          <c:y val="7.1934073507845753E-2"/>
          <c:w val="0.54886526684164483"/>
          <c:h val="1.72445021351450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無解答率の差（全国－貴校）</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3780529075914202"/>
          <c:y val="0.13033049085515808"/>
          <c:w val="0.80668620539184865"/>
          <c:h val="0.8479121804423253"/>
        </c:manualLayout>
      </c:layout>
      <c:barChart>
        <c:barDir val="bar"/>
        <c:grouping val="clustered"/>
        <c:varyColors val="0"/>
        <c:ser>
          <c:idx val="0"/>
          <c:order val="0"/>
          <c:tx>
            <c:strRef>
              <c:f>国語!$F$49</c:f>
              <c:strCache>
                <c:ptCount val="1"/>
                <c:pt idx="0">
                  <c:v>無解答率の差（貴校－全国）</c:v>
                </c:pt>
              </c:strCache>
            </c:strRef>
          </c:tx>
          <c:spPr>
            <a:solidFill>
              <a:schemeClr val="accent1"/>
            </a:solidFill>
            <a:ln>
              <a:noFill/>
            </a:ln>
            <a:effectLst/>
          </c:spPr>
          <c:invertIfNegative val="0"/>
          <c:dLbls>
            <c:numFmt formatCode="#,##0.0_ ;[Red]\-#,##0.0\ "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国語!$E$50:$E$64</c:f>
              <c:strCache>
                <c:ptCount val="15"/>
                <c:pt idx="0">
                  <c:v>１一</c:v>
                </c:pt>
                <c:pt idx="1">
                  <c:v>１二</c:v>
                </c:pt>
                <c:pt idx="2">
                  <c:v>１三</c:v>
                </c:pt>
                <c:pt idx="3">
                  <c:v>２一</c:v>
                </c:pt>
                <c:pt idx="4">
                  <c:v>２二</c:v>
                </c:pt>
                <c:pt idx="5">
                  <c:v>２三</c:v>
                </c:pt>
                <c:pt idx="6">
                  <c:v>２四</c:v>
                </c:pt>
                <c:pt idx="7">
                  <c:v>３一</c:v>
                </c:pt>
                <c:pt idx="8">
                  <c:v>３二</c:v>
                </c:pt>
                <c:pt idx="9">
                  <c:v>３三</c:v>
                </c:pt>
                <c:pt idx="10">
                  <c:v>３四</c:v>
                </c:pt>
                <c:pt idx="11">
                  <c:v>４一</c:v>
                </c:pt>
                <c:pt idx="12">
                  <c:v>４二</c:v>
                </c:pt>
                <c:pt idx="13">
                  <c:v>４三</c:v>
                </c:pt>
                <c:pt idx="14">
                  <c:v>４四</c:v>
                </c:pt>
              </c:strCache>
            </c:strRef>
          </c:cat>
          <c:val>
            <c:numRef>
              <c:f>国語!$F$50:$F$64</c:f>
              <c:numCache>
                <c:formatCode>0.0_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C936-4F52-BD23-EBC85760A2A4}"/>
            </c:ext>
          </c:extLst>
        </c:ser>
        <c:dLbls>
          <c:dLblPos val="outEnd"/>
          <c:showLegendKey val="0"/>
          <c:showVal val="1"/>
          <c:showCatName val="0"/>
          <c:showSerName val="0"/>
          <c:showPercent val="0"/>
          <c:showBubbleSize val="0"/>
        </c:dLbls>
        <c:gapWidth val="182"/>
        <c:axId val="960189392"/>
        <c:axId val="960191472"/>
      </c:barChart>
      <c:catAx>
        <c:axId val="96018939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ja-JP"/>
          </a:p>
        </c:txPr>
        <c:crossAx val="960191472"/>
        <c:crosses val="autoZero"/>
        <c:auto val="1"/>
        <c:lblAlgn val="ctr"/>
        <c:lblOffset val="100"/>
        <c:noMultiLvlLbl val="0"/>
      </c:catAx>
      <c:valAx>
        <c:axId val="960191472"/>
        <c:scaling>
          <c:orientation val="minMax"/>
          <c:max val="25"/>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960189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正答数分布グラフ（横軸：正答数　縦軸：割合）</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2"/>
          <c:order val="2"/>
          <c:tx>
            <c:strRef>
              <c:f>国語!$AQ$50</c:f>
              <c:strCache>
                <c:ptCount val="1"/>
                <c:pt idx="0">
                  <c:v>貴校</c:v>
                </c:pt>
              </c:strCache>
            </c:strRef>
          </c:tx>
          <c:spPr>
            <a:solidFill>
              <a:schemeClr val="accent3"/>
            </a:solidFill>
            <a:ln>
              <a:noFill/>
            </a:ln>
            <a:effectLst/>
          </c:spPr>
          <c:invertIfNegative val="0"/>
          <c:cat>
            <c:strRef>
              <c:f>国語!$AN$51:$AN$66</c:f>
              <c:strCache>
                <c:ptCount val="16"/>
                <c:pt idx="0">
                  <c:v>15問</c:v>
                </c:pt>
                <c:pt idx="1">
                  <c:v>１４問</c:v>
                </c:pt>
                <c:pt idx="2">
                  <c:v>１３問</c:v>
                </c:pt>
                <c:pt idx="3">
                  <c:v>１２問</c:v>
                </c:pt>
                <c:pt idx="4">
                  <c:v>１１問</c:v>
                </c:pt>
                <c:pt idx="5">
                  <c:v>１０問</c:v>
                </c:pt>
                <c:pt idx="6">
                  <c:v>９問</c:v>
                </c:pt>
                <c:pt idx="7">
                  <c:v>８問</c:v>
                </c:pt>
                <c:pt idx="8">
                  <c:v>７問</c:v>
                </c:pt>
                <c:pt idx="9">
                  <c:v>６問</c:v>
                </c:pt>
                <c:pt idx="10">
                  <c:v>５問</c:v>
                </c:pt>
                <c:pt idx="11">
                  <c:v>４問</c:v>
                </c:pt>
                <c:pt idx="12">
                  <c:v>３問</c:v>
                </c:pt>
                <c:pt idx="13">
                  <c:v>２問</c:v>
                </c:pt>
                <c:pt idx="14">
                  <c:v>１問</c:v>
                </c:pt>
                <c:pt idx="15">
                  <c:v>０問</c:v>
                </c:pt>
              </c:strCache>
            </c:strRef>
          </c:cat>
          <c:val>
            <c:numRef>
              <c:f>国語!$AQ$51:$AQ$66</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7A10-452C-8E30-58D0D7E6AF05}"/>
            </c:ext>
          </c:extLst>
        </c:ser>
        <c:dLbls>
          <c:showLegendKey val="0"/>
          <c:showVal val="0"/>
          <c:showCatName val="0"/>
          <c:showSerName val="0"/>
          <c:showPercent val="0"/>
          <c:showBubbleSize val="0"/>
        </c:dLbls>
        <c:gapWidth val="219"/>
        <c:axId val="1275838352"/>
        <c:axId val="1275842928"/>
      </c:barChart>
      <c:lineChart>
        <c:grouping val="standard"/>
        <c:varyColors val="0"/>
        <c:ser>
          <c:idx val="0"/>
          <c:order val="0"/>
          <c:tx>
            <c:strRef>
              <c:f>国語!$AO$50</c:f>
              <c:strCache>
                <c:ptCount val="1"/>
                <c:pt idx="0">
                  <c:v>島根県</c:v>
                </c:pt>
              </c:strCache>
            </c:strRef>
          </c:tx>
          <c:spPr>
            <a:ln w="28575" cap="rnd">
              <a:solidFill>
                <a:srgbClr val="0070C0"/>
              </a:solidFill>
              <a:round/>
            </a:ln>
            <a:effectLst/>
          </c:spPr>
          <c:marker>
            <c:symbol val="diamond"/>
            <c:size val="15"/>
            <c:spPr>
              <a:solidFill>
                <a:schemeClr val="tx1"/>
              </a:solidFill>
              <a:ln w="9525">
                <a:solidFill>
                  <a:srgbClr val="0070C0"/>
                </a:solidFill>
              </a:ln>
              <a:effectLst/>
            </c:spPr>
          </c:marker>
          <c:cat>
            <c:strRef>
              <c:f>国語!$AN$51:$AN$66</c:f>
              <c:strCache>
                <c:ptCount val="16"/>
                <c:pt idx="0">
                  <c:v>15問</c:v>
                </c:pt>
                <c:pt idx="1">
                  <c:v>１４問</c:v>
                </c:pt>
                <c:pt idx="2">
                  <c:v>１３問</c:v>
                </c:pt>
                <c:pt idx="3">
                  <c:v>１２問</c:v>
                </c:pt>
                <c:pt idx="4">
                  <c:v>１１問</c:v>
                </c:pt>
                <c:pt idx="5">
                  <c:v>１０問</c:v>
                </c:pt>
                <c:pt idx="6">
                  <c:v>９問</c:v>
                </c:pt>
                <c:pt idx="7">
                  <c:v>８問</c:v>
                </c:pt>
                <c:pt idx="8">
                  <c:v>７問</c:v>
                </c:pt>
                <c:pt idx="9">
                  <c:v>６問</c:v>
                </c:pt>
                <c:pt idx="10">
                  <c:v>５問</c:v>
                </c:pt>
                <c:pt idx="11">
                  <c:v>４問</c:v>
                </c:pt>
                <c:pt idx="12">
                  <c:v>３問</c:v>
                </c:pt>
                <c:pt idx="13">
                  <c:v>２問</c:v>
                </c:pt>
                <c:pt idx="14">
                  <c:v>１問</c:v>
                </c:pt>
                <c:pt idx="15">
                  <c:v>０問</c:v>
                </c:pt>
              </c:strCache>
            </c:strRef>
          </c:cat>
          <c:val>
            <c:numRef>
              <c:f>国語!$AO$51:$AO$66</c:f>
              <c:numCache>
                <c:formatCode>General</c:formatCode>
                <c:ptCount val="16"/>
                <c:pt idx="0">
                  <c:v>2.5000000000000001E-2</c:v>
                </c:pt>
                <c:pt idx="1">
                  <c:v>6.4000000000000001E-2</c:v>
                </c:pt>
                <c:pt idx="2">
                  <c:v>9.0999999999999998E-2</c:v>
                </c:pt>
                <c:pt idx="3">
                  <c:v>0.111</c:v>
                </c:pt>
                <c:pt idx="4">
                  <c:v>0.106</c:v>
                </c:pt>
                <c:pt idx="5">
                  <c:v>0.11900000000000001</c:v>
                </c:pt>
                <c:pt idx="6">
                  <c:v>9.9000000000000005E-2</c:v>
                </c:pt>
                <c:pt idx="7">
                  <c:v>8.900000000000001E-2</c:v>
                </c:pt>
                <c:pt idx="8">
                  <c:v>7.400000000000001E-2</c:v>
                </c:pt>
                <c:pt idx="9">
                  <c:v>6.8000000000000005E-2</c:v>
                </c:pt>
                <c:pt idx="10">
                  <c:v>5.7999999999999996E-2</c:v>
                </c:pt>
                <c:pt idx="11">
                  <c:v>4.0999999999999995E-2</c:v>
                </c:pt>
                <c:pt idx="12">
                  <c:v>3.3000000000000002E-2</c:v>
                </c:pt>
                <c:pt idx="13">
                  <c:v>1.3999999999999999E-2</c:v>
                </c:pt>
                <c:pt idx="14">
                  <c:v>6.9999999999999993E-3</c:v>
                </c:pt>
                <c:pt idx="15">
                  <c:v>2E-3</c:v>
                </c:pt>
              </c:numCache>
            </c:numRef>
          </c:val>
          <c:smooth val="0"/>
          <c:extLst>
            <c:ext xmlns:c16="http://schemas.microsoft.com/office/drawing/2014/chart" uri="{C3380CC4-5D6E-409C-BE32-E72D297353CC}">
              <c16:uniqueId val="{00000001-7A10-452C-8E30-58D0D7E6AF05}"/>
            </c:ext>
          </c:extLst>
        </c:ser>
        <c:ser>
          <c:idx val="1"/>
          <c:order val="1"/>
          <c:tx>
            <c:strRef>
              <c:f>国語!$AP$50</c:f>
              <c:strCache>
                <c:ptCount val="1"/>
                <c:pt idx="0">
                  <c:v>全国</c:v>
                </c:pt>
              </c:strCache>
            </c:strRef>
          </c:tx>
          <c:spPr>
            <a:ln w="28575" cap="rnd">
              <a:solidFill>
                <a:schemeClr val="accent2"/>
              </a:solidFill>
              <a:round/>
            </a:ln>
            <a:effectLst/>
          </c:spPr>
          <c:marker>
            <c:symbol val="square"/>
            <c:size val="15"/>
            <c:spPr>
              <a:solidFill>
                <a:schemeClr val="tx1"/>
              </a:solidFill>
              <a:ln w="9525">
                <a:solidFill>
                  <a:schemeClr val="tx1"/>
                </a:solidFill>
              </a:ln>
              <a:effectLst/>
            </c:spPr>
          </c:marker>
          <c:cat>
            <c:strRef>
              <c:f>国語!$AN$51:$AN$66</c:f>
              <c:strCache>
                <c:ptCount val="16"/>
                <c:pt idx="0">
                  <c:v>15問</c:v>
                </c:pt>
                <c:pt idx="1">
                  <c:v>１４問</c:v>
                </c:pt>
                <c:pt idx="2">
                  <c:v>１３問</c:v>
                </c:pt>
                <c:pt idx="3">
                  <c:v>１２問</c:v>
                </c:pt>
                <c:pt idx="4">
                  <c:v>１１問</c:v>
                </c:pt>
                <c:pt idx="5">
                  <c:v>１０問</c:v>
                </c:pt>
                <c:pt idx="6">
                  <c:v>９問</c:v>
                </c:pt>
                <c:pt idx="7">
                  <c:v>８問</c:v>
                </c:pt>
                <c:pt idx="8">
                  <c:v>７問</c:v>
                </c:pt>
                <c:pt idx="9">
                  <c:v>６問</c:v>
                </c:pt>
                <c:pt idx="10">
                  <c:v>５問</c:v>
                </c:pt>
                <c:pt idx="11">
                  <c:v>４問</c:v>
                </c:pt>
                <c:pt idx="12">
                  <c:v>３問</c:v>
                </c:pt>
                <c:pt idx="13">
                  <c:v>２問</c:v>
                </c:pt>
                <c:pt idx="14">
                  <c:v>１問</c:v>
                </c:pt>
                <c:pt idx="15">
                  <c:v>０問</c:v>
                </c:pt>
              </c:strCache>
            </c:strRef>
          </c:cat>
          <c:val>
            <c:numRef>
              <c:f>国語!$AP$51:$AP$66</c:f>
              <c:numCache>
                <c:formatCode>General</c:formatCode>
                <c:ptCount val="16"/>
                <c:pt idx="0">
                  <c:v>3.3000000000000002E-2</c:v>
                </c:pt>
                <c:pt idx="1">
                  <c:v>7.6999999999999999E-2</c:v>
                </c:pt>
                <c:pt idx="2">
                  <c:v>0.107</c:v>
                </c:pt>
                <c:pt idx="3">
                  <c:v>0.11800000000000001</c:v>
                </c:pt>
                <c:pt idx="4">
                  <c:v>0.115</c:v>
                </c:pt>
                <c:pt idx="5">
                  <c:v>0.106</c:v>
                </c:pt>
                <c:pt idx="6">
                  <c:v>9.5000000000000001E-2</c:v>
                </c:pt>
                <c:pt idx="7">
                  <c:v>8.3000000000000004E-2</c:v>
                </c:pt>
                <c:pt idx="8">
                  <c:v>7.0999999999999994E-2</c:v>
                </c:pt>
                <c:pt idx="9">
                  <c:v>6.0999999999999999E-2</c:v>
                </c:pt>
                <c:pt idx="10">
                  <c:v>4.8000000000000001E-2</c:v>
                </c:pt>
                <c:pt idx="11">
                  <c:v>3.6000000000000004E-2</c:v>
                </c:pt>
                <c:pt idx="12">
                  <c:v>2.6000000000000002E-2</c:v>
                </c:pt>
                <c:pt idx="13">
                  <c:v>1.4999999999999999E-2</c:v>
                </c:pt>
                <c:pt idx="14">
                  <c:v>6.9999999999999993E-3</c:v>
                </c:pt>
                <c:pt idx="15">
                  <c:v>2E-3</c:v>
                </c:pt>
              </c:numCache>
            </c:numRef>
          </c:val>
          <c:smooth val="0"/>
          <c:extLst>
            <c:ext xmlns:c16="http://schemas.microsoft.com/office/drawing/2014/chart" uri="{C3380CC4-5D6E-409C-BE32-E72D297353CC}">
              <c16:uniqueId val="{00000002-7A10-452C-8E30-58D0D7E6AF05}"/>
            </c:ext>
          </c:extLst>
        </c:ser>
        <c:dLbls>
          <c:showLegendKey val="0"/>
          <c:showVal val="0"/>
          <c:showCatName val="0"/>
          <c:showSerName val="0"/>
          <c:showPercent val="0"/>
          <c:showBubbleSize val="0"/>
        </c:dLbls>
        <c:marker val="1"/>
        <c:smooth val="0"/>
        <c:axId val="1275838352"/>
        <c:axId val="1275842928"/>
      </c:lineChart>
      <c:catAx>
        <c:axId val="127583835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ja-JP"/>
          </a:p>
        </c:txPr>
        <c:crossAx val="1275842928"/>
        <c:crosses val="autoZero"/>
        <c:auto val="1"/>
        <c:lblAlgn val="ctr"/>
        <c:lblOffset val="100"/>
        <c:noMultiLvlLbl val="0"/>
      </c:catAx>
      <c:valAx>
        <c:axId val="1275842928"/>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1275838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416475019926186"/>
          <c:y val="0.18969425696787903"/>
          <c:w val="0.65992095523842909"/>
          <c:h val="0.6769427259092613"/>
        </c:manualLayout>
      </c:layout>
      <c:radarChart>
        <c:radarStyle val="marker"/>
        <c:varyColors val="0"/>
        <c:ser>
          <c:idx val="0"/>
          <c:order val="0"/>
          <c:tx>
            <c:strRef>
              <c:f>数学!$K$12</c:f>
              <c:strCache>
                <c:ptCount val="1"/>
                <c:pt idx="0">
                  <c:v>貴校</c:v>
                </c:pt>
              </c:strCache>
            </c:strRef>
          </c:tx>
          <c:spPr>
            <a:ln w="19050">
              <a:solidFill>
                <a:srgbClr val="FF0000"/>
              </a:solidFill>
            </a:ln>
          </c:spPr>
          <c:marker>
            <c:symbol val="diamond"/>
            <c:size val="5"/>
            <c:spPr>
              <a:solidFill>
                <a:srgbClr val="FF0000"/>
              </a:solidFill>
              <a:ln w="15875">
                <a:solidFill>
                  <a:srgbClr val="FF0000"/>
                </a:solidFill>
              </a:ln>
            </c:spPr>
          </c:marker>
          <c:cat>
            <c:strRef>
              <c:f>数学!$E$14:$E$17</c:f>
              <c:strCache>
                <c:ptCount val="4"/>
                <c:pt idx="0">
                  <c:v>Ａ　数と式</c:v>
                </c:pt>
                <c:pt idx="1">
                  <c:v>Ｂ　図形</c:v>
                </c:pt>
                <c:pt idx="2">
                  <c:v>Ｃ　関数</c:v>
                </c:pt>
                <c:pt idx="3">
                  <c:v>Ｄ　データの活用</c:v>
                </c:pt>
              </c:strCache>
            </c:strRef>
          </c:cat>
          <c:val>
            <c:numRef>
              <c:f>数学!$K$14:$K$17</c:f>
              <c:numCache>
                <c:formatCode>0.0_);[Red]\(0.0\)</c:formatCode>
                <c:ptCount val="4"/>
                <c:pt idx="0">
                  <c:v>0</c:v>
                </c:pt>
                <c:pt idx="1">
                  <c:v>0</c:v>
                </c:pt>
                <c:pt idx="2">
                  <c:v>0</c:v>
                </c:pt>
                <c:pt idx="3">
                  <c:v>0</c:v>
                </c:pt>
              </c:numCache>
            </c:numRef>
          </c:val>
          <c:extLst>
            <c:ext xmlns:c16="http://schemas.microsoft.com/office/drawing/2014/chart" uri="{C3380CC4-5D6E-409C-BE32-E72D297353CC}">
              <c16:uniqueId val="{00000000-4BCD-44E0-A311-7F1B42F04D78}"/>
            </c:ext>
          </c:extLst>
        </c:ser>
        <c:ser>
          <c:idx val="2"/>
          <c:order val="1"/>
          <c:tx>
            <c:strRef>
              <c:f>数学!$O$12</c:f>
              <c:strCache>
                <c:ptCount val="1"/>
                <c:pt idx="0">
                  <c:v>島根県（公立）</c:v>
                </c:pt>
              </c:strCache>
            </c:strRef>
          </c:tx>
          <c:spPr>
            <a:ln w="19050">
              <a:solidFill>
                <a:srgbClr val="0000FF"/>
              </a:solidFill>
              <a:prstDash val="sysDash"/>
            </a:ln>
          </c:spPr>
          <c:marker>
            <c:spPr>
              <a:solidFill>
                <a:srgbClr val="0000FF"/>
              </a:solidFill>
              <a:ln w="15875">
                <a:solidFill>
                  <a:srgbClr val="0000FF"/>
                </a:solidFill>
              </a:ln>
            </c:spPr>
          </c:marker>
          <c:cat>
            <c:strRef>
              <c:f>数学!$E$14:$E$17</c:f>
              <c:strCache>
                <c:ptCount val="4"/>
                <c:pt idx="0">
                  <c:v>Ａ　数と式</c:v>
                </c:pt>
                <c:pt idx="1">
                  <c:v>Ｂ　図形</c:v>
                </c:pt>
                <c:pt idx="2">
                  <c:v>Ｃ　関数</c:v>
                </c:pt>
                <c:pt idx="3">
                  <c:v>Ｄ　データの活用</c:v>
                </c:pt>
              </c:strCache>
            </c:strRef>
          </c:cat>
          <c:val>
            <c:numRef>
              <c:f>数学!$O$14:$O$17</c:f>
              <c:numCache>
                <c:formatCode>0.0_);[Red]\(0.0\)</c:formatCode>
                <c:ptCount val="4"/>
                <c:pt idx="0">
                  <c:v>65.5</c:v>
                </c:pt>
                <c:pt idx="1">
                  <c:v>44.8</c:v>
                </c:pt>
                <c:pt idx="2">
                  <c:v>49.1</c:v>
                </c:pt>
                <c:pt idx="3">
                  <c:v>50.3</c:v>
                </c:pt>
              </c:numCache>
            </c:numRef>
          </c:val>
          <c:extLst>
            <c:ext xmlns:c16="http://schemas.microsoft.com/office/drawing/2014/chart" uri="{C3380CC4-5D6E-409C-BE32-E72D297353CC}">
              <c16:uniqueId val="{00000001-47F5-4056-8F18-83C89FE4FADA}"/>
            </c:ext>
          </c:extLst>
        </c:ser>
        <c:ser>
          <c:idx val="8"/>
          <c:order val="2"/>
          <c:tx>
            <c:strRef>
              <c:f>数学!$S$12</c:f>
              <c:strCache>
                <c:ptCount val="1"/>
                <c:pt idx="0">
                  <c:v>全国（公立）</c:v>
                </c:pt>
              </c:strCache>
            </c:strRef>
          </c:tx>
          <c:spPr>
            <a:ln w="19050">
              <a:solidFill>
                <a:schemeClr val="tx1"/>
              </a:solidFill>
              <a:prstDash val="dash"/>
            </a:ln>
          </c:spPr>
          <c:marker>
            <c:spPr>
              <a:solidFill>
                <a:schemeClr val="tx1"/>
              </a:solidFill>
              <a:ln>
                <a:solidFill>
                  <a:schemeClr val="tx1"/>
                </a:solidFill>
              </a:ln>
            </c:spPr>
          </c:marker>
          <c:cat>
            <c:strRef>
              <c:f>数学!$E$14:$E$17</c:f>
              <c:strCache>
                <c:ptCount val="4"/>
                <c:pt idx="0">
                  <c:v>Ａ　数と式</c:v>
                </c:pt>
                <c:pt idx="1">
                  <c:v>Ｂ　図形</c:v>
                </c:pt>
                <c:pt idx="2">
                  <c:v>Ｃ　関数</c:v>
                </c:pt>
                <c:pt idx="3">
                  <c:v>Ｄ　データの活用</c:v>
                </c:pt>
              </c:strCache>
            </c:strRef>
          </c:cat>
          <c:val>
            <c:numRef>
              <c:f>数学!$S$14:$S$17</c:f>
              <c:numCache>
                <c:formatCode>0.0_);[Red]\(0.0\)</c:formatCode>
                <c:ptCount val="4"/>
                <c:pt idx="0">
                  <c:v>67.8</c:v>
                </c:pt>
                <c:pt idx="1">
                  <c:v>48.7</c:v>
                </c:pt>
                <c:pt idx="2">
                  <c:v>54.8</c:v>
                </c:pt>
                <c:pt idx="3">
                  <c:v>53.5</c:v>
                </c:pt>
              </c:numCache>
            </c:numRef>
          </c:val>
          <c:extLst>
            <c:ext xmlns:c16="http://schemas.microsoft.com/office/drawing/2014/chart" uri="{C3380CC4-5D6E-409C-BE32-E72D297353CC}">
              <c16:uniqueId val="{00000005-47F5-4056-8F18-83C89FE4FADA}"/>
            </c:ext>
          </c:extLst>
        </c:ser>
        <c:dLbls>
          <c:showLegendKey val="0"/>
          <c:showVal val="0"/>
          <c:showCatName val="0"/>
          <c:showSerName val="0"/>
          <c:showPercent val="0"/>
          <c:showBubbleSize val="0"/>
        </c:dLbls>
        <c:axId val="54092160"/>
        <c:axId val="54094080"/>
      </c:radarChart>
      <c:catAx>
        <c:axId val="54092160"/>
        <c:scaling>
          <c:orientation val="minMax"/>
        </c:scaling>
        <c:delete val="0"/>
        <c:axPos val="b"/>
        <c:majorGridlines/>
        <c:numFmt formatCode="General" sourceLinked="0"/>
        <c:majorTickMark val="out"/>
        <c:minorTickMark val="none"/>
        <c:tickLblPos val="nextTo"/>
        <c:txPr>
          <a:bodyPr rot="0" vert="horz" anchor="t" anchorCtr="0"/>
          <a:lstStyle/>
          <a:p>
            <a:pPr>
              <a:defRPr sz="900" spc="0" baseline="0">
                <a:latin typeface="ＭＳ ゴシック" panose="020B0609070205080204" pitchFamily="49" charset="-128"/>
                <a:ea typeface="ＭＳ ゴシック" panose="020B0609070205080204" pitchFamily="49" charset="-128"/>
              </a:defRPr>
            </a:pPr>
            <a:endParaRPr lang="ja-JP"/>
          </a:p>
        </c:txPr>
        <c:crossAx val="54094080"/>
        <c:crosses val="autoZero"/>
        <c:auto val="0"/>
        <c:lblAlgn val="ctr"/>
        <c:lblOffset val="100"/>
        <c:noMultiLvlLbl val="0"/>
      </c:catAx>
      <c:valAx>
        <c:axId val="54094080"/>
        <c:scaling>
          <c:orientation val="minMax"/>
          <c:max val="100"/>
          <c:min val="0"/>
        </c:scaling>
        <c:delete val="0"/>
        <c:axPos val="l"/>
        <c:majorGridlines/>
        <c:minorGridlines/>
        <c:numFmt formatCode="0.0;[Red]0.0" sourceLinked="0"/>
        <c:majorTickMark val="none"/>
        <c:minorTickMark val="none"/>
        <c:tickLblPos val="nextTo"/>
        <c:txPr>
          <a:bodyPr rot="60000"/>
          <a:lstStyle/>
          <a:p>
            <a:pPr>
              <a:defRPr>
                <a:latin typeface="ＭＳ ゴシック" panose="020B0609070205080204" pitchFamily="49" charset="-128"/>
                <a:ea typeface="ＭＳ ゴシック" panose="020B0609070205080204" pitchFamily="49" charset="-128"/>
              </a:defRPr>
            </a:pPr>
            <a:endParaRPr lang="ja-JP"/>
          </a:p>
        </c:txPr>
        <c:crossAx val="54092160"/>
        <c:crosses val="autoZero"/>
        <c:crossBetween val="between"/>
        <c:majorUnit val="20"/>
        <c:minorUnit val="20"/>
      </c:valAx>
    </c:plotArea>
    <c:legend>
      <c:legendPos val="r"/>
      <c:layout>
        <c:manualLayout>
          <c:xMode val="edge"/>
          <c:yMode val="edge"/>
          <c:x val="0.6146803941576936"/>
          <c:y val="3.0213943845254648E-2"/>
          <c:w val="0.36868260090785965"/>
          <c:h val="0.19978927634045746"/>
        </c:manualLayout>
      </c:layout>
      <c:overlay val="0"/>
      <c:txPr>
        <a:bodyPr/>
        <a:lstStyle/>
        <a:p>
          <a:pPr>
            <a:defRPr>
              <a:latin typeface="ＭＳ ゴシック" panose="020B0609070205080204" pitchFamily="49" charset="-128"/>
              <a:ea typeface="ＭＳ ゴシック" panose="020B0609070205080204" pitchFamily="49" charset="-128"/>
            </a:defRPr>
          </a:pPr>
          <a:endParaRPr lang="ja-JP"/>
        </a:p>
      </c:txPr>
    </c:legend>
    <c:plotVisOnly val="1"/>
    <c:dispBlanksAs val="gap"/>
    <c:showDLblsOverMax val="0"/>
  </c:chart>
  <c:printSettings>
    <c:headerFooter/>
    <c:pageMargins b="0.75000000000000011" l="0.70000000000000007" r="0.70000000000000007" t="0.75000000000000011" header="0.30000000000000004" footer="0.30000000000000004"/>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正答率の状況（単位％）</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591829684178018"/>
          <c:y val="0.13451719107084056"/>
          <c:w val="0.82238884812784674"/>
          <c:h val="0.84360639449699915"/>
        </c:manualLayout>
      </c:layout>
      <c:barChart>
        <c:barDir val="bar"/>
        <c:grouping val="clustered"/>
        <c:varyColors val="0"/>
        <c:ser>
          <c:idx val="0"/>
          <c:order val="0"/>
          <c:tx>
            <c:strRef>
              <c:f>数学!$W$27</c:f>
              <c:strCache>
                <c:ptCount val="1"/>
                <c:pt idx="0">
                  <c:v>貴校</c:v>
                </c:pt>
              </c:strCache>
            </c:strRef>
          </c:tx>
          <c:spPr>
            <a:solidFill>
              <a:srgbClr val="FF66FF"/>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数学!$B$28:$B$43</c:f>
              <c:strCache>
                <c:ptCount val="16"/>
                <c:pt idx="0">
                  <c:v>１</c:v>
                </c:pt>
                <c:pt idx="1">
                  <c:v>２</c:v>
                </c:pt>
                <c:pt idx="2">
                  <c:v>３</c:v>
                </c:pt>
                <c:pt idx="3">
                  <c:v>４</c:v>
                </c:pt>
                <c:pt idx="4">
                  <c:v>５</c:v>
                </c:pt>
                <c:pt idx="5">
                  <c:v>６（１）</c:v>
                </c:pt>
                <c:pt idx="6">
                  <c:v>６（２）</c:v>
                </c:pt>
                <c:pt idx="7">
                  <c:v>６（３）</c:v>
                </c:pt>
                <c:pt idx="8">
                  <c:v>７（１）</c:v>
                </c:pt>
                <c:pt idx="9">
                  <c:v>７（２）</c:v>
                </c:pt>
                <c:pt idx="10">
                  <c:v>８（１）</c:v>
                </c:pt>
                <c:pt idx="11">
                  <c:v>８（２）</c:v>
                </c:pt>
                <c:pt idx="12">
                  <c:v>８（３）</c:v>
                </c:pt>
                <c:pt idx="13">
                  <c:v>９（１）</c:v>
                </c:pt>
                <c:pt idx="14">
                  <c:v>９（２）</c:v>
                </c:pt>
                <c:pt idx="15">
                  <c:v>９（３）</c:v>
                </c:pt>
              </c:strCache>
            </c:strRef>
          </c:cat>
          <c:val>
            <c:numRef>
              <c:f>数学!$W$28:$W$43</c:f>
              <c:numCache>
                <c:formatCode>0.0_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789E-48BD-84A6-E932525A9D90}"/>
            </c:ext>
          </c:extLst>
        </c:ser>
        <c:ser>
          <c:idx val="2"/>
          <c:order val="1"/>
          <c:tx>
            <c:strRef>
              <c:f>数学!$Y$27</c:f>
              <c:strCache>
                <c:ptCount val="1"/>
                <c:pt idx="0">
                  <c:v>島根県（公立）</c:v>
                </c:pt>
              </c:strCache>
            </c:strRef>
          </c:tx>
          <c:spPr>
            <a:solidFill>
              <a:schemeClr val="bg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数学!$B$28:$B$43</c:f>
              <c:strCache>
                <c:ptCount val="16"/>
                <c:pt idx="0">
                  <c:v>１</c:v>
                </c:pt>
                <c:pt idx="1">
                  <c:v>２</c:v>
                </c:pt>
                <c:pt idx="2">
                  <c:v>３</c:v>
                </c:pt>
                <c:pt idx="3">
                  <c:v>４</c:v>
                </c:pt>
                <c:pt idx="4">
                  <c:v>５</c:v>
                </c:pt>
                <c:pt idx="5">
                  <c:v>６（１）</c:v>
                </c:pt>
                <c:pt idx="6">
                  <c:v>６（２）</c:v>
                </c:pt>
                <c:pt idx="7">
                  <c:v>６（３）</c:v>
                </c:pt>
                <c:pt idx="8">
                  <c:v>７（１）</c:v>
                </c:pt>
                <c:pt idx="9">
                  <c:v>７（２）</c:v>
                </c:pt>
                <c:pt idx="10">
                  <c:v>８（１）</c:v>
                </c:pt>
                <c:pt idx="11">
                  <c:v>８（２）</c:v>
                </c:pt>
                <c:pt idx="12">
                  <c:v>８（３）</c:v>
                </c:pt>
                <c:pt idx="13">
                  <c:v>９（１）</c:v>
                </c:pt>
                <c:pt idx="14">
                  <c:v>９（２）</c:v>
                </c:pt>
                <c:pt idx="15">
                  <c:v>９（３）</c:v>
                </c:pt>
              </c:strCache>
            </c:strRef>
          </c:cat>
          <c:val>
            <c:numRef>
              <c:f>数学!$Y$28:$Y$43</c:f>
              <c:numCache>
                <c:formatCode>0.0_ </c:formatCode>
                <c:ptCount val="16"/>
                <c:pt idx="0">
                  <c:v>83</c:v>
                </c:pt>
                <c:pt idx="1">
                  <c:v>71.5</c:v>
                </c:pt>
                <c:pt idx="2">
                  <c:v>44.9</c:v>
                </c:pt>
                <c:pt idx="3">
                  <c:v>47.6</c:v>
                </c:pt>
                <c:pt idx="4">
                  <c:v>57</c:v>
                </c:pt>
                <c:pt idx="5">
                  <c:v>70.5</c:v>
                </c:pt>
                <c:pt idx="6">
                  <c:v>63.1</c:v>
                </c:pt>
                <c:pt idx="7">
                  <c:v>39.200000000000003</c:v>
                </c:pt>
                <c:pt idx="8">
                  <c:v>72.8</c:v>
                </c:pt>
                <c:pt idx="9">
                  <c:v>26.8</c:v>
                </c:pt>
                <c:pt idx="10">
                  <c:v>57.8</c:v>
                </c:pt>
                <c:pt idx="11">
                  <c:v>40.700000000000003</c:v>
                </c:pt>
                <c:pt idx="12">
                  <c:v>35.700000000000003</c:v>
                </c:pt>
                <c:pt idx="13">
                  <c:v>39.5</c:v>
                </c:pt>
                <c:pt idx="14">
                  <c:v>75.5</c:v>
                </c:pt>
                <c:pt idx="15">
                  <c:v>29.3</c:v>
                </c:pt>
              </c:numCache>
            </c:numRef>
          </c:val>
          <c:extLst>
            <c:ext xmlns:c16="http://schemas.microsoft.com/office/drawing/2014/chart" uri="{C3380CC4-5D6E-409C-BE32-E72D297353CC}">
              <c16:uniqueId val="{00000001-789E-48BD-84A6-E932525A9D90}"/>
            </c:ext>
          </c:extLst>
        </c:ser>
        <c:ser>
          <c:idx val="3"/>
          <c:order val="2"/>
          <c:tx>
            <c:strRef>
              <c:f>数学!$Z$27</c:f>
              <c:strCache>
                <c:ptCount val="1"/>
                <c:pt idx="0">
                  <c:v>全国（公立）</c:v>
                </c:pt>
              </c:strCache>
            </c:strRef>
          </c:tx>
          <c:spPr>
            <a:solidFill>
              <a:schemeClr val="bg1">
                <a:lumMod val="65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数学!$B$28:$B$43</c:f>
              <c:strCache>
                <c:ptCount val="16"/>
                <c:pt idx="0">
                  <c:v>１</c:v>
                </c:pt>
                <c:pt idx="1">
                  <c:v>２</c:v>
                </c:pt>
                <c:pt idx="2">
                  <c:v>３</c:v>
                </c:pt>
                <c:pt idx="3">
                  <c:v>４</c:v>
                </c:pt>
                <c:pt idx="4">
                  <c:v>５</c:v>
                </c:pt>
                <c:pt idx="5">
                  <c:v>６（１）</c:v>
                </c:pt>
                <c:pt idx="6">
                  <c:v>６（２）</c:v>
                </c:pt>
                <c:pt idx="7">
                  <c:v>６（３）</c:v>
                </c:pt>
                <c:pt idx="8">
                  <c:v>７（１）</c:v>
                </c:pt>
                <c:pt idx="9">
                  <c:v>７（２）</c:v>
                </c:pt>
                <c:pt idx="10">
                  <c:v>８（１）</c:v>
                </c:pt>
                <c:pt idx="11">
                  <c:v>８（２）</c:v>
                </c:pt>
                <c:pt idx="12">
                  <c:v>８（３）</c:v>
                </c:pt>
                <c:pt idx="13">
                  <c:v>９（１）</c:v>
                </c:pt>
                <c:pt idx="14">
                  <c:v>９（２）</c:v>
                </c:pt>
                <c:pt idx="15">
                  <c:v>９（３）</c:v>
                </c:pt>
              </c:strCache>
            </c:strRef>
          </c:cat>
          <c:val>
            <c:numRef>
              <c:f>数学!$Z$28:$Z$43</c:f>
              <c:numCache>
                <c:formatCode>0.0_ </c:formatCode>
                <c:ptCount val="16"/>
                <c:pt idx="0">
                  <c:v>85.7</c:v>
                </c:pt>
                <c:pt idx="1">
                  <c:v>70.5</c:v>
                </c:pt>
                <c:pt idx="2">
                  <c:v>49.1</c:v>
                </c:pt>
                <c:pt idx="3">
                  <c:v>55.3</c:v>
                </c:pt>
                <c:pt idx="4">
                  <c:v>60.2</c:v>
                </c:pt>
                <c:pt idx="5">
                  <c:v>73.2</c:v>
                </c:pt>
                <c:pt idx="6">
                  <c:v>65</c:v>
                </c:pt>
                <c:pt idx="7">
                  <c:v>44.6</c:v>
                </c:pt>
                <c:pt idx="8">
                  <c:v>75.2</c:v>
                </c:pt>
                <c:pt idx="9">
                  <c:v>33.9</c:v>
                </c:pt>
                <c:pt idx="10">
                  <c:v>62.5</c:v>
                </c:pt>
                <c:pt idx="11">
                  <c:v>46.1</c:v>
                </c:pt>
                <c:pt idx="12">
                  <c:v>37.1</c:v>
                </c:pt>
                <c:pt idx="13">
                  <c:v>46</c:v>
                </c:pt>
                <c:pt idx="14">
                  <c:v>75.8</c:v>
                </c:pt>
                <c:pt idx="15">
                  <c:v>31.9</c:v>
                </c:pt>
              </c:numCache>
            </c:numRef>
          </c:val>
          <c:extLst>
            <c:ext xmlns:c16="http://schemas.microsoft.com/office/drawing/2014/chart" uri="{C3380CC4-5D6E-409C-BE32-E72D297353CC}">
              <c16:uniqueId val="{00000002-789E-48BD-84A6-E932525A9D90}"/>
            </c:ext>
          </c:extLst>
        </c:ser>
        <c:dLbls>
          <c:dLblPos val="outEnd"/>
          <c:showLegendKey val="0"/>
          <c:showVal val="1"/>
          <c:showCatName val="0"/>
          <c:showSerName val="0"/>
          <c:showPercent val="0"/>
          <c:showBubbleSize val="0"/>
        </c:dLbls>
        <c:gapWidth val="182"/>
        <c:axId val="1177464256"/>
        <c:axId val="1177469664"/>
      </c:barChart>
      <c:catAx>
        <c:axId val="1177464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1177469664"/>
        <c:crosses val="autoZero"/>
        <c:auto val="1"/>
        <c:lblAlgn val="ctr"/>
        <c:lblOffset val="100"/>
        <c:noMultiLvlLbl val="0"/>
      </c:catAx>
      <c:valAx>
        <c:axId val="1177469664"/>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low"/>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177464256"/>
        <c:crosses val="autoZero"/>
        <c:crossBetween val="between"/>
      </c:valAx>
      <c:spPr>
        <a:noFill/>
        <a:ln>
          <a:noFill/>
        </a:ln>
        <a:effectLst/>
      </c:spPr>
    </c:plotArea>
    <c:legend>
      <c:legendPos val="t"/>
      <c:layout>
        <c:manualLayout>
          <c:xMode val="edge"/>
          <c:yMode val="edge"/>
          <c:x val="0.22634475815421984"/>
          <c:y val="7.1934073507845753E-2"/>
          <c:w val="0.54886526684164483"/>
          <c:h val="1.72445021351450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816587698061644"/>
          <c:y val="0.13033049085515808"/>
          <c:w val="0.82538292788507395"/>
          <c:h val="0.8479121804423253"/>
        </c:manualLayout>
      </c:layout>
      <c:barChart>
        <c:barDir val="bar"/>
        <c:grouping val="clustered"/>
        <c:varyColors val="0"/>
        <c:ser>
          <c:idx val="0"/>
          <c:order val="0"/>
          <c:tx>
            <c:strRef>
              <c:f>数学!$C$47</c:f>
              <c:strCache>
                <c:ptCount val="1"/>
                <c:pt idx="0">
                  <c:v>正答率の差（貴校－全国）</c:v>
                </c:pt>
              </c:strCache>
            </c:strRef>
          </c:tx>
          <c:spPr>
            <a:solidFill>
              <a:schemeClr val="accent1"/>
            </a:solidFill>
            <a:ln>
              <a:solidFill>
                <a:schemeClr val="tx1"/>
              </a:solidFill>
            </a:ln>
            <a:effectLst/>
          </c:spPr>
          <c:invertIfNegative val="0"/>
          <c:dLbls>
            <c:numFmt formatCode="#,##0.0_ ;[Red]\-#,##0.0\ "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数学!$B$48:$B$63</c:f>
              <c:strCache>
                <c:ptCount val="16"/>
                <c:pt idx="0">
                  <c:v>１</c:v>
                </c:pt>
                <c:pt idx="1">
                  <c:v>２</c:v>
                </c:pt>
                <c:pt idx="2">
                  <c:v>３</c:v>
                </c:pt>
                <c:pt idx="3">
                  <c:v>４</c:v>
                </c:pt>
                <c:pt idx="4">
                  <c:v>５</c:v>
                </c:pt>
                <c:pt idx="5">
                  <c:v>６（１）</c:v>
                </c:pt>
                <c:pt idx="6">
                  <c:v>６（２）</c:v>
                </c:pt>
                <c:pt idx="7">
                  <c:v>６（３）</c:v>
                </c:pt>
                <c:pt idx="8">
                  <c:v>７（１）</c:v>
                </c:pt>
                <c:pt idx="9">
                  <c:v>７（２）</c:v>
                </c:pt>
                <c:pt idx="10">
                  <c:v>８（１）</c:v>
                </c:pt>
                <c:pt idx="11">
                  <c:v>８（２）</c:v>
                </c:pt>
                <c:pt idx="12">
                  <c:v>８（３）</c:v>
                </c:pt>
                <c:pt idx="13">
                  <c:v>９（１）</c:v>
                </c:pt>
                <c:pt idx="14">
                  <c:v>９（２）</c:v>
                </c:pt>
                <c:pt idx="15">
                  <c:v>９（３）</c:v>
                </c:pt>
              </c:strCache>
            </c:strRef>
          </c:cat>
          <c:val>
            <c:numRef>
              <c:f>数学!$C$48:$C$63</c:f>
              <c:numCache>
                <c:formatCode>0.0_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7EDF-486E-854F-175EBAAA7F6B}"/>
            </c:ext>
          </c:extLst>
        </c:ser>
        <c:dLbls>
          <c:dLblPos val="outEnd"/>
          <c:showLegendKey val="0"/>
          <c:showVal val="1"/>
          <c:showCatName val="0"/>
          <c:showSerName val="0"/>
          <c:showPercent val="0"/>
          <c:showBubbleSize val="0"/>
        </c:dLbls>
        <c:gapWidth val="182"/>
        <c:axId val="960189392"/>
        <c:axId val="960191472"/>
      </c:barChart>
      <c:catAx>
        <c:axId val="96018939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960191472"/>
        <c:crosses val="autoZero"/>
        <c:auto val="1"/>
        <c:lblAlgn val="ctr"/>
        <c:lblOffset val="100"/>
        <c:noMultiLvlLbl val="0"/>
      </c:catAx>
      <c:valAx>
        <c:axId val="960191472"/>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960189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22</xdr:col>
      <xdr:colOff>168087</xdr:colOff>
      <xdr:row>7</xdr:row>
      <xdr:rowOff>0</xdr:rowOff>
    </xdr:from>
    <xdr:to>
      <xdr:col>30</xdr:col>
      <xdr:colOff>669191</xdr:colOff>
      <xdr:row>25</xdr:row>
      <xdr:rowOff>0</xdr:rowOff>
    </xdr:to>
    <xdr:graphicFrame macro="">
      <xdr:nvGraphicFramePr>
        <xdr:cNvPr id="2" name="グラフ 12">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0</xdr:colOff>
      <xdr:row>29</xdr:row>
      <xdr:rowOff>2315443</xdr:rowOff>
    </xdr:from>
    <xdr:to>
      <xdr:col>39</xdr:col>
      <xdr:colOff>428625</xdr:colOff>
      <xdr:row>44</xdr:row>
      <xdr:rowOff>346363</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39</xdr:col>
      <xdr:colOff>469754</xdr:colOff>
      <xdr:row>29</xdr:row>
      <xdr:rowOff>2320637</xdr:rowOff>
    </xdr:from>
    <xdr:to>
      <xdr:col>46</xdr:col>
      <xdr:colOff>194827</xdr:colOff>
      <xdr:row>44</xdr:row>
      <xdr:rowOff>321623</xdr:rowOff>
    </xdr:to>
    <xdr:graphicFrame macro="">
      <xdr:nvGraphicFramePr>
        <xdr:cNvPr id="6" name="グラフ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46</xdr:col>
      <xdr:colOff>443777</xdr:colOff>
      <xdr:row>29</xdr:row>
      <xdr:rowOff>2330598</xdr:rowOff>
    </xdr:from>
    <xdr:to>
      <xdr:col>53</xdr:col>
      <xdr:colOff>179675</xdr:colOff>
      <xdr:row>44</xdr:row>
      <xdr:rowOff>333376</xdr:rowOff>
    </xdr:to>
    <xdr:graphicFrame macro="">
      <xdr:nvGraphicFramePr>
        <xdr:cNvPr id="7" name="グラフ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53</xdr:col>
      <xdr:colOff>251113</xdr:colOff>
      <xdr:row>29</xdr:row>
      <xdr:rowOff>2320637</xdr:rowOff>
    </xdr:from>
    <xdr:to>
      <xdr:col>59</xdr:col>
      <xdr:colOff>668914</xdr:colOff>
      <xdr:row>44</xdr:row>
      <xdr:rowOff>333375</xdr:rowOff>
    </xdr:to>
    <xdr:graphicFrame macro="">
      <xdr:nvGraphicFramePr>
        <xdr:cNvPr id="8" name="グラフ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33</xdr:col>
      <xdr:colOff>78363</xdr:colOff>
      <xdr:row>4</xdr:row>
      <xdr:rowOff>0</xdr:rowOff>
    </xdr:from>
    <xdr:to>
      <xdr:col>54</xdr:col>
      <xdr:colOff>393986</xdr:colOff>
      <xdr:row>29</xdr:row>
      <xdr:rowOff>1601933</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168087</xdr:colOff>
      <xdr:row>7</xdr:row>
      <xdr:rowOff>0</xdr:rowOff>
    </xdr:from>
    <xdr:to>
      <xdr:col>30</xdr:col>
      <xdr:colOff>7469</xdr:colOff>
      <xdr:row>23</xdr:row>
      <xdr:rowOff>0</xdr:rowOff>
    </xdr:to>
    <xdr:graphicFrame macro="">
      <xdr:nvGraphicFramePr>
        <xdr:cNvPr id="2" name="グラフ 12">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0</xdr:colOff>
      <xdr:row>26</xdr:row>
      <xdr:rowOff>1985962</xdr:rowOff>
    </xdr:from>
    <xdr:to>
      <xdr:col>37</xdr:col>
      <xdr:colOff>457200</xdr:colOff>
      <xdr:row>42</xdr:row>
      <xdr:rowOff>134155</xdr:rowOff>
    </xdr:to>
    <xdr:graphicFrame macro="">
      <xdr:nvGraphicFramePr>
        <xdr:cNvPr id="13" name="グラフ 12">
          <a:extLst>
            <a:ext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37</xdr:col>
      <xdr:colOff>498329</xdr:colOff>
      <xdr:row>26</xdr:row>
      <xdr:rowOff>1985962</xdr:rowOff>
    </xdr:from>
    <xdr:to>
      <xdr:col>44</xdr:col>
      <xdr:colOff>256741</xdr:colOff>
      <xdr:row>42</xdr:row>
      <xdr:rowOff>134155</xdr:rowOff>
    </xdr:to>
    <xdr:graphicFrame macro="">
      <xdr:nvGraphicFramePr>
        <xdr:cNvPr id="14" name="グラフ 13">
          <a:extLst>
            <a:ext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44</xdr:col>
      <xdr:colOff>505691</xdr:colOff>
      <xdr:row>26</xdr:row>
      <xdr:rowOff>2009776</xdr:rowOff>
    </xdr:from>
    <xdr:to>
      <xdr:col>51</xdr:col>
      <xdr:colOff>274925</xdr:colOff>
      <xdr:row>42</xdr:row>
      <xdr:rowOff>120740</xdr:rowOff>
    </xdr:to>
    <xdr:graphicFrame macro="">
      <xdr:nvGraphicFramePr>
        <xdr:cNvPr id="15" name="グラフ 14">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51</xdr:col>
      <xdr:colOff>346363</xdr:colOff>
      <xdr:row>26</xdr:row>
      <xdr:rowOff>2009776</xdr:rowOff>
    </xdr:from>
    <xdr:to>
      <xdr:col>58</xdr:col>
      <xdr:colOff>106940</xdr:colOff>
      <xdr:row>42</xdr:row>
      <xdr:rowOff>120739</xdr:rowOff>
    </xdr:to>
    <xdr:graphicFrame macro="">
      <xdr:nvGraphicFramePr>
        <xdr:cNvPr id="16" name="グラフ 15">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78363</xdr:colOff>
      <xdr:row>5</xdr:row>
      <xdr:rowOff>0</xdr:rowOff>
    </xdr:from>
    <xdr:to>
      <xdr:col>53</xdr:col>
      <xdr:colOff>494000</xdr:colOff>
      <xdr:row>26</xdr:row>
      <xdr:rowOff>1616220</xdr:rowOff>
    </xdr:to>
    <xdr:graphicFrame macro="">
      <xdr:nvGraphicFramePr>
        <xdr:cNvPr id="17" name="グラフ 16">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30</xdr:col>
      <xdr:colOff>349539</xdr:colOff>
      <xdr:row>30</xdr:row>
      <xdr:rowOff>2211533</xdr:rowOff>
    </xdr:from>
    <xdr:to>
      <xdr:col>39</xdr:col>
      <xdr:colOff>66098</xdr:colOff>
      <xdr:row>47</xdr:row>
      <xdr:rowOff>37353</xdr:rowOff>
    </xdr:to>
    <xdr:graphicFrame macro="">
      <xdr:nvGraphicFramePr>
        <xdr:cNvPr id="3" name="グラフ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39</xdr:col>
      <xdr:colOff>178520</xdr:colOff>
      <xdr:row>30</xdr:row>
      <xdr:rowOff>2219903</xdr:rowOff>
    </xdr:from>
    <xdr:to>
      <xdr:col>45</xdr:col>
      <xdr:colOff>593145</xdr:colOff>
      <xdr:row>47</xdr:row>
      <xdr:rowOff>37353</xdr:rowOff>
    </xdr:to>
    <xdr:graphicFrame macro="">
      <xdr:nvGraphicFramePr>
        <xdr:cNvPr id="4" name="グラフ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46</xdr:col>
      <xdr:colOff>65952</xdr:colOff>
      <xdr:row>30</xdr:row>
      <xdr:rowOff>2219472</xdr:rowOff>
    </xdr:from>
    <xdr:to>
      <xdr:col>52</xdr:col>
      <xdr:colOff>487650</xdr:colOff>
      <xdr:row>47</xdr:row>
      <xdr:rowOff>18676</xdr:rowOff>
    </xdr:to>
    <xdr:graphicFrame macro="">
      <xdr:nvGraphicFramePr>
        <xdr:cNvPr id="5" name="グラフ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53</xdr:col>
      <xdr:colOff>25688</xdr:colOff>
      <xdr:row>30</xdr:row>
      <xdr:rowOff>2203163</xdr:rowOff>
    </xdr:from>
    <xdr:to>
      <xdr:col>59</xdr:col>
      <xdr:colOff>541111</xdr:colOff>
      <xdr:row>47</xdr:row>
      <xdr:rowOff>18677</xdr:rowOff>
    </xdr:to>
    <xdr:graphicFrame macro="">
      <xdr:nvGraphicFramePr>
        <xdr:cNvPr id="6" name="グラフ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33</xdr:col>
      <xdr:colOff>78363</xdr:colOff>
      <xdr:row>4</xdr:row>
      <xdr:rowOff>0</xdr:rowOff>
    </xdr:from>
    <xdr:to>
      <xdr:col>54</xdr:col>
      <xdr:colOff>393986</xdr:colOff>
      <xdr:row>30</xdr:row>
      <xdr:rowOff>1601933</xdr:rowOff>
    </xdr:to>
    <xdr:graphicFrame macro="">
      <xdr:nvGraphicFramePr>
        <xdr:cNvPr id="7" name="グラフ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330666</xdr:colOff>
      <xdr:row>7</xdr:row>
      <xdr:rowOff>58113</xdr:rowOff>
    </xdr:from>
    <xdr:to>
      <xdr:col>32</xdr:col>
      <xdr:colOff>56030</xdr:colOff>
      <xdr:row>26</xdr:row>
      <xdr:rowOff>18676</xdr:rowOff>
    </xdr:to>
    <xdr:graphicFrame macro="">
      <xdr:nvGraphicFramePr>
        <xdr:cNvPr id="8" name="グラフ 7">
          <a:extLst>
            <a:ext uri="{FF2B5EF4-FFF2-40B4-BE49-F238E27FC236}">
              <a16:creationId xmlns:a16="http://schemas.microsoft.com/office/drawing/2014/main" id="{314F2C45-D6B1-49B7-B18C-1966F1E42C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Q125"/>
  <sheetViews>
    <sheetView showGridLines="0" tabSelected="1" view="pageBreakPreview" zoomScaleNormal="80" zoomScaleSheetLayoutView="100" workbookViewId="0">
      <selection sqref="A1:N1"/>
    </sheetView>
  </sheetViews>
  <sheetFormatPr defaultColWidth="9" defaultRowHeight="13.2"/>
  <cols>
    <col min="1" max="1" width="9" style="69" customWidth="1"/>
    <col min="2" max="3" width="14.44140625" style="69" customWidth="1"/>
    <col min="4" max="4" width="9.33203125" style="69" bestFit="1" customWidth="1"/>
    <col min="5" max="5" width="9" style="69"/>
    <col min="6" max="6" width="10.77734375" style="69" customWidth="1"/>
    <col min="7" max="7" width="9" style="69"/>
    <col min="8" max="8" width="11.6640625" style="69" bestFit="1" customWidth="1"/>
    <col min="9" max="9" width="9.77734375" style="69" customWidth="1"/>
    <col min="10" max="12" width="4.109375" style="69" customWidth="1"/>
    <col min="13" max="13" width="9" style="69"/>
    <col min="14" max="14" width="3.33203125" style="69" customWidth="1"/>
    <col min="15" max="16384" width="9" style="69"/>
  </cols>
  <sheetData>
    <row r="1" spans="1:17" ht="19.2">
      <c r="A1" s="351" t="s">
        <v>155</v>
      </c>
      <c r="B1" s="351"/>
      <c r="C1" s="351"/>
      <c r="D1" s="351"/>
      <c r="E1" s="351"/>
      <c r="F1" s="351"/>
      <c r="G1" s="351"/>
      <c r="H1" s="351"/>
      <c r="I1" s="351"/>
      <c r="J1" s="351"/>
      <c r="K1" s="351"/>
      <c r="L1" s="351"/>
      <c r="M1" s="351"/>
      <c r="N1" s="351"/>
    </row>
    <row r="2" spans="1:17" ht="13.8" thickBot="1"/>
    <row r="3" spans="1:17" ht="25.5" customHeight="1" thickBot="1">
      <c r="A3" s="352" t="s">
        <v>348</v>
      </c>
      <c r="B3" s="353"/>
      <c r="C3" s="353"/>
      <c r="D3" s="353"/>
      <c r="E3" s="353"/>
      <c r="F3" s="353"/>
      <c r="G3" s="353"/>
      <c r="H3" s="353"/>
      <c r="I3" s="353"/>
      <c r="J3" s="353"/>
      <c r="K3" s="353"/>
      <c r="L3" s="353"/>
      <c r="M3" s="353"/>
      <c r="N3" s="354"/>
      <c r="Q3" s="145"/>
    </row>
    <row r="4" spans="1:17">
      <c r="Q4" s="147"/>
    </row>
    <row r="5" spans="1:17" ht="19.2">
      <c r="A5" s="70" t="s">
        <v>61</v>
      </c>
      <c r="B5" s="71"/>
      <c r="C5" s="71"/>
      <c r="D5" s="71"/>
      <c r="E5" s="71"/>
      <c r="F5" s="71"/>
      <c r="G5" s="71"/>
      <c r="H5" s="71"/>
      <c r="I5" s="71"/>
      <c r="J5" s="71"/>
      <c r="K5" s="71"/>
      <c r="L5" s="71"/>
      <c r="M5" s="71"/>
      <c r="N5" s="71"/>
      <c r="Q5" s="147"/>
    </row>
    <row r="6" spans="1:17">
      <c r="A6" s="69" t="s">
        <v>62</v>
      </c>
      <c r="N6" s="71"/>
      <c r="Q6" s="146"/>
    </row>
    <row r="7" spans="1:17" ht="14.25" customHeight="1">
      <c r="A7" s="306" t="s">
        <v>6</v>
      </c>
      <c r="B7" s="355"/>
      <c r="C7" s="358" t="s">
        <v>7</v>
      </c>
      <c r="D7" s="359"/>
      <c r="E7" s="359"/>
      <c r="F7" s="359"/>
      <c r="G7" s="360"/>
      <c r="H7" s="364" t="s">
        <v>8</v>
      </c>
      <c r="I7" s="306" t="s">
        <v>9</v>
      </c>
      <c r="J7" s="332"/>
      <c r="K7" s="307"/>
      <c r="L7" s="179"/>
      <c r="N7" s="71"/>
      <c r="Q7" s="146"/>
    </row>
    <row r="8" spans="1:17" ht="14.25" customHeight="1" thickBot="1">
      <c r="A8" s="356"/>
      <c r="B8" s="357"/>
      <c r="C8" s="361"/>
      <c r="D8" s="362"/>
      <c r="E8" s="362"/>
      <c r="F8" s="362"/>
      <c r="G8" s="363"/>
      <c r="H8" s="361"/>
      <c r="I8" s="333" t="s">
        <v>10</v>
      </c>
      <c r="J8" s="334"/>
      <c r="K8" s="335"/>
      <c r="L8" s="181"/>
      <c r="N8" s="71"/>
      <c r="Q8" s="146"/>
    </row>
    <row r="9" spans="1:17" ht="14.25" customHeight="1" thickBot="1">
      <c r="A9" s="336" t="s">
        <v>11</v>
      </c>
      <c r="B9" s="337"/>
      <c r="C9" s="337"/>
      <c r="D9" s="337"/>
      <c r="E9" s="337"/>
      <c r="F9" s="337"/>
      <c r="G9" s="338"/>
      <c r="H9" s="49">
        <v>15</v>
      </c>
      <c r="I9" s="343"/>
      <c r="J9" s="344"/>
      <c r="K9" s="344"/>
      <c r="L9" s="180"/>
      <c r="N9" s="71"/>
      <c r="Q9" s="146"/>
    </row>
    <row r="10" spans="1:17" ht="14.25" customHeight="1" thickTop="1">
      <c r="A10" s="339" t="s">
        <v>129</v>
      </c>
      <c r="B10" s="341" t="s">
        <v>130</v>
      </c>
      <c r="C10" s="95" t="s">
        <v>73</v>
      </c>
      <c r="D10" s="96"/>
      <c r="E10" s="96"/>
      <c r="F10" s="96"/>
      <c r="G10" s="97"/>
      <c r="H10" s="98">
        <v>5</v>
      </c>
      <c r="I10" s="345"/>
      <c r="J10" s="346"/>
      <c r="K10" s="347"/>
      <c r="L10" s="180"/>
      <c r="N10" s="71"/>
      <c r="Q10" s="146"/>
    </row>
    <row r="11" spans="1:17" ht="14.25" customHeight="1">
      <c r="A11" s="339"/>
      <c r="B11" s="342"/>
      <c r="C11" s="37" t="s">
        <v>74</v>
      </c>
      <c r="D11" s="38"/>
      <c r="E11" s="38"/>
      <c r="F11" s="38"/>
      <c r="G11" s="39"/>
      <c r="H11" s="51">
        <v>1</v>
      </c>
      <c r="I11" s="326"/>
      <c r="J11" s="327"/>
      <c r="K11" s="328"/>
      <c r="L11" s="180"/>
      <c r="N11" s="71"/>
      <c r="Q11" s="146"/>
    </row>
    <row r="12" spans="1:17" ht="14.25" customHeight="1">
      <c r="A12" s="339"/>
      <c r="B12" s="342"/>
      <c r="C12" s="40" t="s">
        <v>75</v>
      </c>
      <c r="D12" s="41"/>
      <c r="E12" s="41"/>
      <c r="F12" s="41"/>
      <c r="G12" s="42"/>
      <c r="H12" s="52">
        <v>0</v>
      </c>
      <c r="I12" s="348"/>
      <c r="J12" s="349"/>
      <c r="K12" s="350"/>
      <c r="L12" s="180"/>
      <c r="N12" s="71"/>
      <c r="Q12" s="146"/>
    </row>
    <row r="13" spans="1:17" ht="14.25" customHeight="1">
      <c r="A13" s="339"/>
      <c r="B13" s="342" t="s">
        <v>131</v>
      </c>
      <c r="C13" s="91" t="s">
        <v>76</v>
      </c>
      <c r="D13" s="92"/>
      <c r="E13" s="92"/>
      <c r="F13" s="92"/>
      <c r="G13" s="93"/>
      <c r="H13" s="94">
        <v>3</v>
      </c>
      <c r="I13" s="323"/>
      <c r="J13" s="324"/>
      <c r="K13" s="325"/>
      <c r="L13" s="180"/>
      <c r="N13" s="71"/>
      <c r="Q13" s="146"/>
    </row>
    <row r="14" spans="1:17" ht="14.25" customHeight="1">
      <c r="A14" s="339"/>
      <c r="B14" s="342"/>
      <c r="C14" s="87" t="s">
        <v>77</v>
      </c>
      <c r="D14" s="88"/>
      <c r="E14" s="88"/>
      <c r="F14" s="88"/>
      <c r="G14" s="89"/>
      <c r="H14" s="90">
        <v>3</v>
      </c>
      <c r="I14" s="326"/>
      <c r="J14" s="327"/>
      <c r="K14" s="328"/>
      <c r="L14" s="180"/>
      <c r="N14" s="71"/>
      <c r="Q14" s="146"/>
    </row>
    <row r="15" spans="1:17" ht="14.25" customHeight="1">
      <c r="A15" s="340"/>
      <c r="B15" s="342"/>
      <c r="C15" s="40" t="s">
        <v>78</v>
      </c>
      <c r="D15" s="41"/>
      <c r="E15" s="41"/>
      <c r="F15" s="41"/>
      <c r="G15" s="42"/>
      <c r="H15" s="52">
        <v>3</v>
      </c>
      <c r="I15" s="348"/>
      <c r="J15" s="349"/>
      <c r="K15" s="350"/>
      <c r="L15" s="180"/>
      <c r="N15" s="71"/>
      <c r="Q15" s="146"/>
    </row>
    <row r="16" spans="1:17" ht="14.25" customHeight="1">
      <c r="A16" s="365" t="s">
        <v>132</v>
      </c>
      <c r="B16" s="365"/>
      <c r="C16" s="34" t="s">
        <v>87</v>
      </c>
      <c r="D16" s="35"/>
      <c r="E16" s="35"/>
      <c r="F16" s="35"/>
      <c r="G16" s="36"/>
      <c r="H16" s="50">
        <v>6</v>
      </c>
      <c r="I16" s="323"/>
      <c r="J16" s="324"/>
      <c r="K16" s="325"/>
      <c r="L16" s="180"/>
      <c r="N16" s="71"/>
      <c r="Q16" s="146"/>
    </row>
    <row r="17" spans="1:17" ht="14.25" customHeight="1">
      <c r="A17" s="365"/>
      <c r="B17" s="365"/>
      <c r="C17" s="37" t="s">
        <v>88</v>
      </c>
      <c r="D17" s="38"/>
      <c r="E17" s="38"/>
      <c r="F17" s="38"/>
      <c r="G17" s="39"/>
      <c r="H17" s="51">
        <v>9</v>
      </c>
      <c r="I17" s="326"/>
      <c r="J17" s="327"/>
      <c r="K17" s="328"/>
      <c r="L17" s="180"/>
      <c r="N17" s="71"/>
      <c r="Q17" s="146"/>
    </row>
    <row r="18" spans="1:17" ht="14.25" customHeight="1">
      <c r="A18" s="365"/>
      <c r="B18" s="365"/>
      <c r="C18" s="37" t="s">
        <v>89</v>
      </c>
      <c r="D18" s="38"/>
      <c r="E18" s="38"/>
      <c r="F18" s="38"/>
      <c r="G18" s="39"/>
      <c r="H18" s="51">
        <v>0</v>
      </c>
      <c r="I18" s="348"/>
      <c r="J18" s="349"/>
      <c r="K18" s="350"/>
      <c r="L18" s="180"/>
      <c r="N18" s="71"/>
      <c r="Q18" s="146"/>
    </row>
    <row r="19" spans="1:17" ht="14.25" customHeight="1">
      <c r="A19" s="301" t="s">
        <v>133</v>
      </c>
      <c r="B19" s="301"/>
      <c r="C19" s="34" t="s">
        <v>14</v>
      </c>
      <c r="D19" s="43"/>
      <c r="E19" s="43"/>
      <c r="F19" s="43"/>
      <c r="G19" s="31"/>
      <c r="H19" s="57">
        <v>9</v>
      </c>
      <c r="I19" s="323"/>
      <c r="J19" s="324"/>
      <c r="K19" s="325"/>
      <c r="L19" s="180"/>
      <c r="N19" s="71"/>
      <c r="Q19" s="146"/>
    </row>
    <row r="20" spans="1:17" ht="14.25" customHeight="1">
      <c r="A20" s="301"/>
      <c r="B20" s="301"/>
      <c r="C20" s="37" t="s">
        <v>15</v>
      </c>
      <c r="D20" s="44"/>
      <c r="E20" s="44"/>
      <c r="F20" s="44"/>
      <c r="G20" s="45"/>
      <c r="H20" s="51">
        <v>3</v>
      </c>
      <c r="I20" s="326"/>
      <c r="J20" s="327"/>
      <c r="K20" s="328"/>
      <c r="L20" s="180"/>
      <c r="N20" s="71"/>
      <c r="Q20" s="146"/>
    </row>
    <row r="21" spans="1:17" ht="14.25" customHeight="1" thickBot="1">
      <c r="A21" s="301"/>
      <c r="B21" s="301"/>
      <c r="C21" s="40" t="s">
        <v>16</v>
      </c>
      <c r="D21" s="46"/>
      <c r="E21" s="46"/>
      <c r="F21" s="46"/>
      <c r="G21" s="47"/>
      <c r="H21" s="52">
        <v>3</v>
      </c>
      <c r="I21" s="329"/>
      <c r="J21" s="330"/>
      <c r="K21" s="331"/>
      <c r="L21" s="180"/>
      <c r="N21" s="71"/>
      <c r="Q21" s="146"/>
    </row>
    <row r="22" spans="1:17">
      <c r="N22" s="71"/>
      <c r="Q22" s="146"/>
    </row>
    <row r="23" spans="1:17">
      <c r="A23" s="69" t="s">
        <v>84</v>
      </c>
      <c r="E23" s="72" t="s">
        <v>120</v>
      </c>
      <c r="N23" s="71"/>
      <c r="Q23" s="146"/>
    </row>
    <row r="24" spans="1:17" ht="18" customHeight="1" thickBot="1">
      <c r="A24" s="304" t="s">
        <v>18</v>
      </c>
      <c r="B24" s="73" t="s">
        <v>63</v>
      </c>
      <c r="C24" s="186" t="s">
        <v>83</v>
      </c>
      <c r="E24" s="19"/>
      <c r="F24" s="73" t="s">
        <v>121</v>
      </c>
      <c r="N24" s="71"/>
      <c r="Q24" s="146"/>
    </row>
    <row r="25" spans="1:17" ht="18" customHeight="1" thickBot="1">
      <c r="A25" s="305"/>
      <c r="B25" s="187" t="s">
        <v>10</v>
      </c>
      <c r="C25" s="188" t="s">
        <v>10</v>
      </c>
      <c r="E25" s="74" t="s">
        <v>252</v>
      </c>
      <c r="F25" s="283"/>
      <c r="N25" s="71"/>
      <c r="Q25" s="146"/>
    </row>
    <row r="26" spans="1:17" ht="18" customHeight="1">
      <c r="A26" s="6" t="s">
        <v>134</v>
      </c>
      <c r="B26" s="281"/>
      <c r="C26" s="282"/>
      <c r="E26" s="74" t="s">
        <v>251</v>
      </c>
      <c r="F26" s="284"/>
      <c r="N26" s="71"/>
      <c r="Q26" s="146"/>
    </row>
    <row r="27" spans="1:17" ht="18" customHeight="1">
      <c r="A27" s="6" t="s">
        <v>135</v>
      </c>
      <c r="B27" s="273"/>
      <c r="C27" s="274"/>
      <c r="E27" s="74" t="s">
        <v>250</v>
      </c>
      <c r="F27" s="285"/>
      <c r="N27" s="71"/>
      <c r="Q27" s="146"/>
    </row>
    <row r="28" spans="1:17" ht="18" customHeight="1">
      <c r="A28" s="6" t="s">
        <v>136</v>
      </c>
      <c r="B28" s="275"/>
      <c r="C28" s="276"/>
      <c r="E28" s="74" t="s">
        <v>249</v>
      </c>
      <c r="F28" s="284"/>
      <c r="N28" s="71"/>
      <c r="Q28" s="146"/>
    </row>
    <row r="29" spans="1:17" ht="18" customHeight="1">
      <c r="A29" s="6" t="s">
        <v>163</v>
      </c>
      <c r="B29" s="275"/>
      <c r="C29" s="276"/>
      <c r="E29" s="74" t="s">
        <v>248</v>
      </c>
      <c r="F29" s="284"/>
      <c r="N29" s="71"/>
      <c r="Q29" s="146"/>
    </row>
    <row r="30" spans="1:17" ht="18" customHeight="1">
      <c r="A30" s="6" t="s">
        <v>166</v>
      </c>
      <c r="B30" s="275"/>
      <c r="C30" s="276"/>
      <c r="E30" s="74" t="s">
        <v>247</v>
      </c>
      <c r="F30" s="284"/>
      <c r="N30" s="71"/>
    </row>
    <row r="31" spans="1:17" ht="18" customHeight="1">
      <c r="A31" s="6" t="s">
        <v>169</v>
      </c>
      <c r="B31" s="275"/>
      <c r="C31" s="276"/>
      <c r="E31" s="74" t="s">
        <v>246</v>
      </c>
      <c r="F31" s="284"/>
      <c r="N31" s="71"/>
      <c r="Q31" s="146"/>
    </row>
    <row r="32" spans="1:17" ht="18" customHeight="1">
      <c r="A32" s="58" t="s">
        <v>172</v>
      </c>
      <c r="B32" s="275"/>
      <c r="C32" s="276"/>
      <c r="E32" s="74" t="s">
        <v>245</v>
      </c>
      <c r="F32" s="284"/>
      <c r="N32" s="71"/>
      <c r="Q32" s="146"/>
    </row>
    <row r="33" spans="1:14" ht="18" customHeight="1">
      <c r="A33" s="6" t="s">
        <v>175</v>
      </c>
      <c r="B33" s="275"/>
      <c r="C33" s="276"/>
      <c r="E33" s="74" t="s">
        <v>244</v>
      </c>
      <c r="F33" s="284"/>
      <c r="N33" s="71"/>
    </row>
    <row r="34" spans="1:14" ht="18" customHeight="1">
      <c r="A34" s="6" t="s">
        <v>178</v>
      </c>
      <c r="B34" s="275"/>
      <c r="C34" s="276"/>
      <c r="E34" s="74" t="s">
        <v>243</v>
      </c>
      <c r="F34" s="284"/>
      <c r="N34" s="71"/>
    </row>
    <row r="35" spans="1:14" ht="18" customHeight="1">
      <c r="A35" s="6" t="s">
        <v>181</v>
      </c>
      <c r="B35" s="275"/>
      <c r="C35" s="276"/>
      <c r="E35" s="74" t="s">
        <v>242</v>
      </c>
      <c r="F35" s="284"/>
      <c r="N35" s="71"/>
    </row>
    <row r="36" spans="1:14" ht="18" customHeight="1">
      <c r="A36" s="6" t="s">
        <v>184</v>
      </c>
      <c r="B36" s="275"/>
      <c r="C36" s="276"/>
      <c r="E36" s="74" t="s">
        <v>241</v>
      </c>
      <c r="F36" s="284"/>
      <c r="N36" s="71"/>
    </row>
    <row r="37" spans="1:14" ht="18" customHeight="1">
      <c r="A37" s="6" t="s">
        <v>187</v>
      </c>
      <c r="B37" s="275"/>
      <c r="C37" s="276"/>
      <c r="E37" s="74" t="s">
        <v>240</v>
      </c>
      <c r="F37" s="284"/>
      <c r="N37" s="71"/>
    </row>
    <row r="38" spans="1:14" ht="18" customHeight="1">
      <c r="A38" s="6" t="s">
        <v>190</v>
      </c>
      <c r="B38" s="275"/>
      <c r="C38" s="276"/>
      <c r="E38" s="74" t="s">
        <v>239</v>
      </c>
      <c r="F38" s="284"/>
      <c r="N38" s="71"/>
    </row>
    <row r="39" spans="1:14" ht="18" customHeight="1">
      <c r="A39" s="6" t="s">
        <v>193</v>
      </c>
      <c r="B39" s="277"/>
      <c r="C39" s="278"/>
      <c r="E39" s="74" t="s">
        <v>238</v>
      </c>
      <c r="F39" s="286"/>
      <c r="N39" s="71"/>
    </row>
    <row r="40" spans="1:14" ht="18" customHeight="1" thickBot="1">
      <c r="A40" s="6" t="s">
        <v>196</v>
      </c>
      <c r="B40" s="279"/>
      <c r="C40" s="280"/>
      <c r="E40" s="74" t="s">
        <v>237</v>
      </c>
      <c r="F40" s="287"/>
      <c r="N40" s="71"/>
    </row>
    <row r="41" spans="1:14">
      <c r="N41" s="71"/>
    </row>
    <row r="42" spans="1:14">
      <c r="A42" s="71"/>
      <c r="B42" s="71"/>
      <c r="C42" s="71"/>
      <c r="D42" s="71"/>
      <c r="E42" s="71"/>
      <c r="F42" s="71"/>
      <c r="G42" s="71"/>
      <c r="H42" s="71"/>
      <c r="I42" s="71"/>
      <c r="J42" s="71"/>
      <c r="K42" s="71"/>
      <c r="L42" s="71"/>
      <c r="M42" s="71"/>
      <c r="N42" s="71"/>
    </row>
    <row r="43" spans="1:14" ht="19.2">
      <c r="A43" s="75" t="s">
        <v>64</v>
      </c>
      <c r="B43" s="76"/>
      <c r="C43" s="76"/>
      <c r="D43" s="76"/>
      <c r="E43" s="76"/>
      <c r="F43" s="76"/>
      <c r="G43" s="76"/>
      <c r="H43" s="76"/>
      <c r="I43" s="76"/>
      <c r="J43" s="76"/>
      <c r="K43" s="76"/>
      <c r="L43" s="76"/>
      <c r="M43" s="76"/>
      <c r="N43" s="76"/>
    </row>
    <row r="44" spans="1:14">
      <c r="A44" s="69" t="s">
        <v>62</v>
      </c>
      <c r="N44" s="76"/>
    </row>
    <row r="45" spans="1:14" ht="14.25" customHeight="1">
      <c r="A45" s="306" t="s">
        <v>6</v>
      </c>
      <c r="B45" s="355"/>
      <c r="C45" s="358" t="s">
        <v>7</v>
      </c>
      <c r="D45" s="359"/>
      <c r="E45" s="359"/>
      <c r="F45" s="359"/>
      <c r="G45" s="360"/>
      <c r="H45" s="364" t="s">
        <v>8</v>
      </c>
      <c r="I45" s="306" t="s">
        <v>9</v>
      </c>
      <c r="J45" s="332"/>
      <c r="K45" s="307"/>
      <c r="L45" s="179"/>
      <c r="N45" s="76"/>
    </row>
    <row r="46" spans="1:14" ht="13.8" thickBot="1">
      <c r="A46" s="356"/>
      <c r="B46" s="357"/>
      <c r="C46" s="361"/>
      <c r="D46" s="362"/>
      <c r="E46" s="362"/>
      <c r="F46" s="362"/>
      <c r="G46" s="363"/>
      <c r="H46" s="361"/>
      <c r="I46" s="333" t="s">
        <v>10</v>
      </c>
      <c r="J46" s="334"/>
      <c r="K46" s="335"/>
      <c r="L46" s="181"/>
      <c r="N46" s="76"/>
    </row>
    <row r="47" spans="1:14" ht="16.8" thickBot="1">
      <c r="A47" s="336" t="s">
        <v>11</v>
      </c>
      <c r="B47" s="337"/>
      <c r="C47" s="337"/>
      <c r="D47" s="337"/>
      <c r="E47" s="337"/>
      <c r="F47" s="337"/>
      <c r="G47" s="338"/>
      <c r="H47" s="56">
        <v>16</v>
      </c>
      <c r="I47" s="366"/>
      <c r="J47" s="367"/>
      <c r="K47" s="368"/>
      <c r="L47" s="183"/>
      <c r="N47" s="76"/>
    </row>
    <row r="48" spans="1:14" ht="18" customHeight="1" thickTop="1">
      <c r="A48" s="311" t="s">
        <v>108</v>
      </c>
      <c r="B48" s="312"/>
      <c r="C48" s="95" t="s">
        <v>79</v>
      </c>
      <c r="D48" s="96"/>
      <c r="E48" s="96"/>
      <c r="F48" s="96"/>
      <c r="G48" s="97"/>
      <c r="H48" s="103">
        <v>5</v>
      </c>
      <c r="I48" s="317"/>
      <c r="J48" s="318"/>
      <c r="K48" s="319"/>
      <c r="L48" s="183"/>
      <c r="N48" s="76"/>
    </row>
    <row r="49" spans="1:14" ht="16.2">
      <c r="A49" s="313"/>
      <c r="B49" s="314"/>
      <c r="C49" s="37" t="s">
        <v>80</v>
      </c>
      <c r="D49" s="38"/>
      <c r="E49" s="38"/>
      <c r="F49" s="38"/>
      <c r="G49" s="39"/>
      <c r="H49" s="54">
        <v>4</v>
      </c>
      <c r="I49" s="292"/>
      <c r="J49" s="293"/>
      <c r="K49" s="294"/>
      <c r="L49" s="183"/>
      <c r="N49" s="76"/>
    </row>
    <row r="50" spans="1:14" ht="17.25" customHeight="1">
      <c r="A50" s="313"/>
      <c r="B50" s="314"/>
      <c r="C50" s="37" t="s">
        <v>81</v>
      </c>
      <c r="D50" s="38"/>
      <c r="E50" s="38"/>
      <c r="F50" s="38"/>
      <c r="G50" s="39"/>
      <c r="H50" s="54">
        <v>3</v>
      </c>
      <c r="I50" s="292"/>
      <c r="J50" s="293"/>
      <c r="K50" s="294"/>
      <c r="L50" s="183"/>
      <c r="N50" s="76"/>
    </row>
    <row r="51" spans="1:14" ht="16.2">
      <c r="A51" s="315"/>
      <c r="B51" s="316"/>
      <c r="C51" s="40" t="s">
        <v>82</v>
      </c>
      <c r="D51" s="41"/>
      <c r="E51" s="41"/>
      <c r="F51" s="41"/>
      <c r="G51" s="42"/>
      <c r="H51" s="55">
        <v>4</v>
      </c>
      <c r="I51" s="295"/>
      <c r="J51" s="296"/>
      <c r="K51" s="297"/>
      <c r="L51" s="183"/>
      <c r="N51" s="76"/>
    </row>
    <row r="52" spans="1:14" ht="16.2" hidden="1" customHeight="1">
      <c r="A52" s="177"/>
      <c r="B52" s="178"/>
      <c r="C52" s="91"/>
      <c r="D52" s="92"/>
      <c r="E52" s="92"/>
      <c r="F52" s="92"/>
      <c r="G52" s="93"/>
      <c r="H52" s="182"/>
      <c r="I52" s="295"/>
      <c r="J52" s="296"/>
      <c r="K52" s="297"/>
      <c r="L52" s="184"/>
      <c r="N52" s="76"/>
    </row>
    <row r="53" spans="1:14" ht="16.2" hidden="1" customHeight="1">
      <c r="A53" s="177"/>
      <c r="B53" s="178"/>
      <c r="C53" s="91"/>
      <c r="D53" s="92"/>
      <c r="E53" s="92"/>
      <c r="F53" s="92"/>
      <c r="G53" s="93"/>
      <c r="H53" s="182"/>
      <c r="I53" s="295"/>
      <c r="J53" s="296"/>
      <c r="K53" s="297"/>
      <c r="L53" s="184"/>
      <c r="N53" s="76"/>
    </row>
    <row r="54" spans="1:14" ht="16.2">
      <c r="A54" s="306" t="s">
        <v>12</v>
      </c>
      <c r="B54" s="307"/>
      <c r="C54" s="34" t="s">
        <v>67</v>
      </c>
      <c r="D54" s="35"/>
      <c r="E54" s="35"/>
      <c r="F54" s="35"/>
      <c r="G54" s="36"/>
      <c r="H54" s="53">
        <v>12</v>
      </c>
      <c r="I54" s="298"/>
      <c r="J54" s="299"/>
      <c r="K54" s="300"/>
      <c r="L54" s="183"/>
      <c r="N54" s="76"/>
    </row>
    <row r="55" spans="1:14" ht="16.2">
      <c r="A55" s="308"/>
      <c r="B55" s="309"/>
      <c r="C55" s="37" t="s">
        <v>68</v>
      </c>
      <c r="D55" s="38"/>
      <c r="E55" s="38"/>
      <c r="F55" s="38"/>
      <c r="G55" s="39"/>
      <c r="H55" s="54">
        <v>4</v>
      </c>
      <c r="I55" s="292"/>
      <c r="J55" s="293"/>
      <c r="K55" s="294"/>
      <c r="L55" s="183"/>
      <c r="N55" s="76"/>
    </row>
    <row r="56" spans="1:14" ht="16.2">
      <c r="A56" s="305"/>
      <c r="B56" s="310"/>
      <c r="C56" s="37" t="s">
        <v>69</v>
      </c>
      <c r="D56" s="41"/>
      <c r="E56" s="41"/>
      <c r="F56" s="41"/>
      <c r="G56" s="42"/>
      <c r="H56" s="55">
        <v>0</v>
      </c>
      <c r="I56" s="295"/>
      <c r="J56" s="296"/>
      <c r="K56" s="297"/>
      <c r="L56" s="183"/>
      <c r="N56" s="76"/>
    </row>
    <row r="57" spans="1:14" ht="16.2">
      <c r="A57" s="377" t="s">
        <v>13</v>
      </c>
      <c r="B57" s="378"/>
      <c r="C57" s="34" t="s">
        <v>14</v>
      </c>
      <c r="D57" s="43"/>
      <c r="E57" s="35"/>
      <c r="F57" s="35"/>
      <c r="G57" s="36"/>
      <c r="H57" s="53">
        <v>3</v>
      </c>
      <c r="I57" s="298"/>
      <c r="J57" s="299"/>
      <c r="K57" s="300"/>
      <c r="L57" s="183"/>
      <c r="N57" s="76"/>
    </row>
    <row r="58" spans="1:14" ht="16.2">
      <c r="A58" s="379"/>
      <c r="B58" s="380"/>
      <c r="C58" s="37" t="s">
        <v>15</v>
      </c>
      <c r="D58" s="44"/>
      <c r="E58" s="44"/>
      <c r="F58" s="44"/>
      <c r="G58" s="45"/>
      <c r="H58" s="54">
        <v>9</v>
      </c>
      <c r="I58" s="292"/>
      <c r="J58" s="293"/>
      <c r="K58" s="294"/>
      <c r="L58" s="183"/>
      <c r="N58" s="76"/>
    </row>
    <row r="59" spans="1:14" ht="16.8" thickBot="1">
      <c r="A59" s="381"/>
      <c r="B59" s="382"/>
      <c r="C59" s="40" t="s">
        <v>16</v>
      </c>
      <c r="D59" s="46"/>
      <c r="E59" s="46"/>
      <c r="F59" s="46"/>
      <c r="G59" s="47"/>
      <c r="H59" s="55">
        <v>4</v>
      </c>
      <c r="I59" s="320"/>
      <c r="J59" s="321"/>
      <c r="K59" s="322"/>
      <c r="L59" s="183"/>
      <c r="N59" s="76"/>
    </row>
    <row r="60" spans="1:14">
      <c r="N60" s="76"/>
    </row>
    <row r="61" spans="1:14">
      <c r="A61" s="69" t="s">
        <v>84</v>
      </c>
      <c r="E61" s="72" t="s">
        <v>120</v>
      </c>
      <c r="N61" s="76"/>
    </row>
    <row r="62" spans="1:14" ht="13.8" thickBot="1">
      <c r="A62" s="304" t="s">
        <v>18</v>
      </c>
      <c r="B62" s="73" t="s">
        <v>63</v>
      </c>
      <c r="C62" s="185" t="s">
        <v>83</v>
      </c>
      <c r="E62" s="19"/>
      <c r="F62" s="73" t="s">
        <v>121</v>
      </c>
      <c r="N62" s="76"/>
    </row>
    <row r="63" spans="1:14" ht="13.8" thickBot="1">
      <c r="A63" s="305"/>
      <c r="B63" s="236" t="s">
        <v>10</v>
      </c>
      <c r="C63" s="227" t="s">
        <v>10</v>
      </c>
      <c r="E63" s="74" t="s">
        <v>257</v>
      </c>
      <c r="F63" s="283"/>
      <c r="N63" s="76"/>
    </row>
    <row r="64" spans="1:14" ht="16.2">
      <c r="A64" s="204" t="s">
        <v>22</v>
      </c>
      <c r="B64" s="288"/>
      <c r="C64" s="289"/>
      <c r="E64" s="74" t="s">
        <v>252</v>
      </c>
      <c r="F64" s="284"/>
      <c r="N64" s="76"/>
    </row>
    <row r="65" spans="1:14" ht="16.2">
      <c r="A65" s="204" t="s">
        <v>23</v>
      </c>
      <c r="B65" s="275"/>
      <c r="C65" s="276"/>
      <c r="E65" s="74" t="s">
        <v>251</v>
      </c>
      <c r="F65" s="284"/>
      <c r="N65" s="76"/>
    </row>
    <row r="66" spans="1:14" ht="16.2">
      <c r="A66" s="204" t="s">
        <v>24</v>
      </c>
      <c r="B66" s="275"/>
      <c r="C66" s="276"/>
      <c r="E66" s="74" t="s">
        <v>250</v>
      </c>
      <c r="F66" s="284"/>
      <c r="N66" s="76"/>
    </row>
    <row r="67" spans="1:14" ht="16.2">
      <c r="A67" s="204" t="s">
        <v>25</v>
      </c>
      <c r="B67" s="275"/>
      <c r="C67" s="276"/>
      <c r="E67" s="74" t="s">
        <v>249</v>
      </c>
      <c r="F67" s="284"/>
      <c r="N67" s="76"/>
    </row>
    <row r="68" spans="1:14" ht="16.2">
      <c r="A68" s="204" t="s">
        <v>26</v>
      </c>
      <c r="B68" s="275"/>
      <c r="C68" s="276"/>
      <c r="E68" s="74" t="s">
        <v>248</v>
      </c>
      <c r="F68" s="284"/>
      <c r="N68" s="76"/>
    </row>
    <row r="69" spans="1:14" ht="16.2">
      <c r="A69" s="204" t="s">
        <v>27</v>
      </c>
      <c r="B69" s="275"/>
      <c r="C69" s="276"/>
      <c r="E69" s="74" t="s">
        <v>247</v>
      </c>
      <c r="F69" s="284"/>
      <c r="N69" s="76"/>
    </row>
    <row r="70" spans="1:14" ht="16.2">
      <c r="A70" s="204" t="s">
        <v>28</v>
      </c>
      <c r="B70" s="275"/>
      <c r="C70" s="276"/>
      <c r="E70" s="74" t="s">
        <v>246</v>
      </c>
      <c r="F70" s="284"/>
      <c r="N70" s="76"/>
    </row>
    <row r="71" spans="1:14" ht="16.2">
      <c r="A71" s="204" t="s">
        <v>29</v>
      </c>
      <c r="B71" s="275"/>
      <c r="C71" s="276"/>
      <c r="E71" s="74" t="s">
        <v>245</v>
      </c>
      <c r="F71" s="284"/>
      <c r="N71" s="76"/>
    </row>
    <row r="72" spans="1:14" ht="16.2">
      <c r="A72" s="204" t="s">
        <v>30</v>
      </c>
      <c r="B72" s="275"/>
      <c r="C72" s="276"/>
      <c r="E72" s="74" t="s">
        <v>244</v>
      </c>
      <c r="F72" s="284"/>
      <c r="N72" s="76"/>
    </row>
    <row r="73" spans="1:14" ht="16.2">
      <c r="A73" s="204" t="s">
        <v>31</v>
      </c>
      <c r="B73" s="275"/>
      <c r="C73" s="276"/>
      <c r="E73" s="74" t="s">
        <v>243</v>
      </c>
      <c r="F73" s="284"/>
      <c r="N73" s="76"/>
    </row>
    <row r="74" spans="1:14" ht="16.2">
      <c r="A74" s="204" t="s">
        <v>32</v>
      </c>
      <c r="B74" s="275"/>
      <c r="C74" s="276"/>
      <c r="E74" s="74" t="s">
        <v>242</v>
      </c>
      <c r="F74" s="284"/>
      <c r="N74" s="76"/>
    </row>
    <row r="75" spans="1:14" ht="16.2">
      <c r="A75" s="204" t="s">
        <v>33</v>
      </c>
      <c r="B75" s="275"/>
      <c r="C75" s="276"/>
      <c r="E75" s="74" t="s">
        <v>241</v>
      </c>
      <c r="F75" s="284"/>
      <c r="N75" s="76"/>
    </row>
    <row r="76" spans="1:14" ht="16.2">
      <c r="A76" s="204" t="s">
        <v>224</v>
      </c>
      <c r="B76" s="275"/>
      <c r="C76" s="276"/>
      <c r="E76" s="74" t="s">
        <v>240</v>
      </c>
      <c r="F76" s="284"/>
      <c r="N76" s="76"/>
    </row>
    <row r="77" spans="1:14" ht="16.2">
      <c r="A77" s="204" t="s">
        <v>253</v>
      </c>
      <c r="B77" s="275"/>
      <c r="C77" s="276"/>
      <c r="E77" s="74" t="s">
        <v>239</v>
      </c>
      <c r="F77" s="284"/>
      <c r="N77" s="76"/>
    </row>
    <row r="78" spans="1:14" ht="16.2">
      <c r="A78" s="204" t="s">
        <v>254</v>
      </c>
      <c r="B78" s="277"/>
      <c r="C78" s="278"/>
      <c r="E78" s="74" t="s">
        <v>256</v>
      </c>
      <c r="F78" s="284"/>
      <c r="N78" s="76"/>
    </row>
    <row r="79" spans="1:14" ht="16.8" thickBot="1">
      <c r="A79" s="204" t="s">
        <v>255</v>
      </c>
      <c r="B79" s="279"/>
      <c r="C79" s="280"/>
      <c r="E79" s="74" t="s">
        <v>237</v>
      </c>
      <c r="F79" s="290"/>
      <c r="N79" s="76"/>
    </row>
    <row r="80" spans="1:14" ht="16.2">
      <c r="A80" s="9"/>
      <c r="B80" s="12"/>
      <c r="C80" s="12"/>
      <c r="E80" s="106"/>
      <c r="N80" s="76"/>
    </row>
    <row r="81" spans="1:14" ht="16.2">
      <c r="A81" s="107"/>
      <c r="B81" s="108"/>
      <c r="C81" s="108"/>
      <c r="D81" s="76"/>
      <c r="E81" s="109"/>
      <c r="F81" s="76"/>
      <c r="G81" s="76"/>
      <c r="H81" s="76"/>
      <c r="I81" s="76"/>
      <c r="J81" s="76"/>
      <c r="K81" s="76"/>
      <c r="L81" s="76"/>
      <c r="M81" s="76"/>
      <c r="N81" s="76"/>
    </row>
    <row r="82" spans="1:14" ht="19.2">
      <c r="A82" s="104" t="s">
        <v>346</v>
      </c>
      <c r="B82" s="105"/>
      <c r="C82" s="105"/>
      <c r="D82" s="105"/>
      <c r="E82" s="105"/>
      <c r="F82" s="105"/>
      <c r="G82" s="105"/>
      <c r="H82" s="105"/>
      <c r="I82" s="105"/>
      <c r="J82" s="105"/>
      <c r="K82" s="105"/>
      <c r="L82" s="105"/>
      <c r="M82" s="105"/>
      <c r="N82" s="105"/>
    </row>
    <row r="83" spans="1:14">
      <c r="A83" s="69" t="s">
        <v>143</v>
      </c>
      <c r="N83" s="105"/>
    </row>
    <row r="84" spans="1:14" ht="14.25" customHeight="1" thickBot="1">
      <c r="A84" s="375"/>
      <c r="B84" s="375"/>
      <c r="C84" s="235"/>
      <c r="D84" s="333" t="s">
        <v>10</v>
      </c>
      <c r="E84" s="335"/>
      <c r="F84" s="179"/>
      <c r="G84" s="179"/>
      <c r="H84" s="302"/>
      <c r="I84" s="303"/>
      <c r="J84" s="303"/>
      <c r="K84" s="303"/>
      <c r="L84" s="303"/>
      <c r="N84" s="105"/>
    </row>
    <row r="85" spans="1:14" ht="16.2">
      <c r="A85" s="306" t="s">
        <v>144</v>
      </c>
      <c r="B85" s="332"/>
      <c r="C85" s="374"/>
      <c r="D85" s="383"/>
      <c r="E85" s="384"/>
      <c r="F85" s="211"/>
      <c r="G85" s="212"/>
      <c r="H85" s="302"/>
      <c r="N85" s="105"/>
    </row>
    <row r="86" spans="1:14" ht="16.2">
      <c r="A86" s="305" t="s">
        <v>145</v>
      </c>
      <c r="B86" s="375"/>
      <c r="C86" s="376"/>
      <c r="D86" s="387"/>
      <c r="E86" s="388"/>
      <c r="F86" s="180"/>
      <c r="G86" s="213"/>
      <c r="H86" s="182"/>
      <c r="N86" s="105"/>
    </row>
    <row r="87" spans="1:14" ht="18" customHeight="1">
      <c r="A87" s="308" t="s">
        <v>146</v>
      </c>
      <c r="B87" s="309"/>
      <c r="C87" s="206">
        <v>0.1</v>
      </c>
      <c r="D87" s="385"/>
      <c r="E87" s="386"/>
      <c r="F87" s="211"/>
      <c r="G87" s="212"/>
      <c r="H87" s="182"/>
      <c r="N87" s="105"/>
    </row>
    <row r="88" spans="1:14" ht="16.2">
      <c r="A88" s="308"/>
      <c r="B88" s="309"/>
      <c r="C88" s="207">
        <v>0.25</v>
      </c>
      <c r="D88" s="370"/>
      <c r="E88" s="371"/>
      <c r="F88" s="211"/>
      <c r="G88" s="212"/>
      <c r="H88" s="182"/>
      <c r="N88" s="105"/>
    </row>
    <row r="89" spans="1:14" ht="16.2">
      <c r="A89" s="308"/>
      <c r="B89" s="309"/>
      <c r="C89" s="207">
        <v>0.5</v>
      </c>
      <c r="D89" s="370"/>
      <c r="E89" s="371"/>
      <c r="F89" s="211"/>
      <c r="G89" s="212"/>
      <c r="H89" s="182"/>
      <c r="N89" s="105"/>
    </row>
    <row r="90" spans="1:14" ht="16.5" customHeight="1">
      <c r="A90" s="308"/>
      <c r="B90" s="309"/>
      <c r="C90" s="207">
        <v>0.75</v>
      </c>
      <c r="D90" s="370"/>
      <c r="E90" s="371"/>
      <c r="F90" s="211"/>
      <c r="G90" s="212"/>
      <c r="H90" s="182"/>
      <c r="N90" s="105"/>
    </row>
    <row r="91" spans="1:14" ht="16.8" thickBot="1">
      <c r="A91" s="305"/>
      <c r="B91" s="310"/>
      <c r="C91" s="208">
        <v>0.9</v>
      </c>
      <c r="D91" s="372"/>
      <c r="E91" s="373"/>
      <c r="F91" s="211"/>
      <c r="G91" s="212"/>
      <c r="H91" s="182"/>
      <c r="N91" s="105"/>
    </row>
    <row r="92" spans="1:14" ht="16.2">
      <c r="A92" s="179"/>
      <c r="B92" s="179"/>
      <c r="D92" s="369"/>
      <c r="E92" s="369"/>
      <c r="F92" s="369"/>
      <c r="G92" s="369"/>
      <c r="H92" s="182"/>
      <c r="N92" s="105"/>
    </row>
    <row r="93" spans="1:14" ht="16.2">
      <c r="A93" s="179"/>
      <c r="B93" s="179"/>
      <c r="D93" s="369"/>
      <c r="E93" s="369"/>
      <c r="F93" s="369"/>
      <c r="G93" s="369"/>
      <c r="H93" s="182"/>
      <c r="N93" s="105"/>
    </row>
    <row r="94" spans="1:14" ht="16.2">
      <c r="A94" s="179"/>
      <c r="B94" s="179"/>
      <c r="D94" s="369"/>
      <c r="E94" s="369"/>
      <c r="F94" s="369"/>
      <c r="G94" s="369"/>
      <c r="H94" s="182"/>
      <c r="N94" s="105"/>
    </row>
    <row r="95" spans="1:14" ht="16.2">
      <c r="A95" s="209"/>
      <c r="B95" s="209"/>
      <c r="D95" s="369"/>
      <c r="E95" s="369"/>
      <c r="F95" s="369"/>
      <c r="G95" s="369"/>
      <c r="H95" s="182"/>
      <c r="N95" s="105"/>
    </row>
    <row r="96" spans="1:14" ht="16.2">
      <c r="A96" s="209"/>
      <c r="B96" s="209"/>
      <c r="D96" s="369"/>
      <c r="E96" s="369"/>
      <c r="F96" s="369"/>
      <c r="G96" s="369"/>
      <c r="H96" s="182"/>
      <c r="N96" s="105"/>
    </row>
    <row r="97" spans="1:14" ht="14.4">
      <c r="A97" s="209"/>
      <c r="B97" s="209"/>
      <c r="C97" s="92"/>
      <c r="D97" s="92"/>
      <c r="E97" s="210"/>
      <c r="F97" s="210"/>
      <c r="G97" s="210"/>
      <c r="H97" s="182"/>
      <c r="N97" s="105"/>
    </row>
    <row r="98" spans="1:14">
      <c r="N98" s="105"/>
    </row>
    <row r="99" spans="1:14">
      <c r="A99" s="69" t="s">
        <v>84</v>
      </c>
      <c r="E99" s="72" t="s">
        <v>128</v>
      </c>
      <c r="N99" s="105"/>
    </row>
    <row r="100" spans="1:14" ht="13.8" thickBot="1">
      <c r="A100" s="304" t="s">
        <v>18</v>
      </c>
      <c r="B100" s="73" t="s">
        <v>63</v>
      </c>
      <c r="C100" s="232" t="s">
        <v>83</v>
      </c>
      <c r="E100" s="19"/>
      <c r="F100" s="73" t="s">
        <v>44</v>
      </c>
      <c r="N100" s="105"/>
    </row>
    <row r="101" spans="1:14" ht="13.8" thickBot="1">
      <c r="A101" s="305"/>
      <c r="B101" s="234" t="s">
        <v>10</v>
      </c>
      <c r="C101" s="233" t="s">
        <v>10</v>
      </c>
      <c r="E101" s="74">
        <v>5</v>
      </c>
      <c r="F101" s="283"/>
      <c r="N101" s="105"/>
    </row>
    <row r="102" spans="1:14" ht="16.2">
      <c r="A102" s="204" t="s">
        <v>22</v>
      </c>
      <c r="B102" s="288"/>
      <c r="C102" s="289"/>
      <c r="E102" s="74">
        <v>4</v>
      </c>
      <c r="F102" s="284"/>
      <c r="N102" s="105"/>
    </row>
    <row r="103" spans="1:14" ht="16.2">
      <c r="A103" s="204" t="s">
        <v>23</v>
      </c>
      <c r="B103" s="275"/>
      <c r="C103" s="276"/>
      <c r="E103" s="74">
        <v>3</v>
      </c>
      <c r="F103" s="284"/>
      <c r="N103" s="105"/>
    </row>
    <row r="104" spans="1:14" ht="16.2">
      <c r="A104" s="204" t="s">
        <v>24</v>
      </c>
      <c r="B104" s="275"/>
      <c r="C104" s="276"/>
      <c r="E104" s="74">
        <v>2</v>
      </c>
      <c r="F104" s="284"/>
      <c r="N104" s="105"/>
    </row>
    <row r="105" spans="1:14" ht="16.8" thickBot="1">
      <c r="A105" s="204" t="s">
        <v>25</v>
      </c>
      <c r="B105" s="275"/>
      <c r="C105" s="276"/>
      <c r="E105" s="74">
        <v>1</v>
      </c>
      <c r="F105" s="287"/>
      <c r="N105" s="105"/>
    </row>
    <row r="106" spans="1:14" ht="16.2">
      <c r="A106" s="204" t="s">
        <v>26</v>
      </c>
      <c r="B106" s="275"/>
      <c r="C106" s="276"/>
      <c r="E106" s="190"/>
      <c r="N106" s="105"/>
    </row>
    <row r="107" spans="1:14" ht="16.2">
      <c r="A107" s="204" t="s">
        <v>298</v>
      </c>
      <c r="B107" s="275"/>
      <c r="C107" s="276"/>
      <c r="E107" s="106"/>
      <c r="N107" s="105"/>
    </row>
    <row r="108" spans="1:14" ht="16.2">
      <c r="A108" s="204" t="s">
        <v>299</v>
      </c>
      <c r="B108" s="291"/>
      <c r="C108" s="276"/>
      <c r="E108" s="106"/>
      <c r="N108" s="105"/>
    </row>
    <row r="109" spans="1:14" ht="16.2">
      <c r="A109" s="204" t="s">
        <v>300</v>
      </c>
      <c r="B109" s="291"/>
      <c r="C109" s="276"/>
      <c r="E109" s="106"/>
      <c r="N109" s="105"/>
    </row>
    <row r="110" spans="1:14" ht="16.2">
      <c r="A110" s="204" t="s">
        <v>301</v>
      </c>
      <c r="B110" s="291"/>
      <c r="C110" s="276"/>
      <c r="E110" s="106"/>
      <c r="N110" s="105"/>
    </row>
    <row r="111" spans="1:14" ht="16.2">
      <c r="A111" s="204" t="s">
        <v>302</v>
      </c>
      <c r="B111" s="291"/>
      <c r="C111" s="276"/>
      <c r="E111" s="106"/>
      <c r="N111" s="105"/>
    </row>
    <row r="112" spans="1:14" ht="16.2">
      <c r="A112" s="204" t="s">
        <v>303</v>
      </c>
      <c r="B112" s="275"/>
      <c r="C112" s="276"/>
      <c r="E112" s="106"/>
      <c r="N112" s="105"/>
    </row>
    <row r="113" spans="1:14" ht="16.2">
      <c r="A113" s="204" t="s">
        <v>304</v>
      </c>
      <c r="B113" s="275"/>
      <c r="C113" s="276"/>
      <c r="E113" s="106"/>
      <c r="N113" s="105"/>
    </row>
    <row r="114" spans="1:14" ht="16.2">
      <c r="A114" s="204" t="s">
        <v>305</v>
      </c>
      <c r="B114" s="291"/>
      <c r="C114" s="276"/>
      <c r="E114" s="106"/>
      <c r="N114" s="105"/>
    </row>
    <row r="115" spans="1:14" ht="16.2">
      <c r="A115" s="204" t="s">
        <v>306</v>
      </c>
      <c r="B115" s="291"/>
      <c r="C115" s="276"/>
      <c r="E115" s="106"/>
      <c r="N115" s="105"/>
    </row>
    <row r="116" spans="1:14" ht="16.2">
      <c r="A116" s="204" t="s">
        <v>307</v>
      </c>
      <c r="B116" s="291"/>
      <c r="C116" s="276"/>
      <c r="E116" s="106"/>
      <c r="N116" s="105"/>
    </row>
    <row r="117" spans="1:14" ht="16.2">
      <c r="A117" s="204" t="s">
        <v>308</v>
      </c>
      <c r="B117" s="291"/>
      <c r="C117" s="276"/>
      <c r="E117" s="106"/>
      <c r="N117" s="105"/>
    </row>
    <row r="118" spans="1:14" ht="16.2">
      <c r="A118" s="267"/>
      <c r="B118" s="268"/>
      <c r="C118" s="268"/>
      <c r="E118" s="106"/>
      <c r="N118" s="105"/>
    </row>
    <row r="119" spans="1:14" ht="16.2" hidden="1">
      <c r="A119" s="269"/>
      <c r="B119" s="12"/>
      <c r="C119" s="12"/>
      <c r="N119" s="105"/>
    </row>
    <row r="120" spans="1:14" ht="16.2" hidden="1">
      <c r="A120" s="269"/>
      <c r="B120" s="270"/>
      <c r="C120" s="12"/>
      <c r="D120" s="199"/>
      <c r="E120" s="199"/>
      <c r="F120" s="199"/>
      <c r="G120" s="199"/>
      <c r="H120" s="199"/>
      <c r="I120" s="199"/>
      <c r="J120" s="199"/>
      <c r="K120" s="199"/>
      <c r="L120" s="199"/>
      <c r="M120" s="199"/>
      <c r="N120" s="105"/>
    </row>
    <row r="121" spans="1:14" ht="16.2" hidden="1">
      <c r="A121" s="269"/>
      <c r="B121" s="270"/>
      <c r="C121" s="12"/>
      <c r="N121" s="105"/>
    </row>
    <row r="122" spans="1:14" ht="16.2" hidden="1">
      <c r="A122" s="269"/>
      <c r="B122" s="270"/>
      <c r="C122" s="12"/>
      <c r="N122" s="105"/>
    </row>
    <row r="123" spans="1:14" ht="16.2" hidden="1">
      <c r="A123" s="269"/>
      <c r="B123" s="270"/>
      <c r="C123" s="12"/>
      <c r="N123" s="105"/>
    </row>
    <row r="124" spans="1:14" hidden="1">
      <c r="N124" s="105"/>
    </row>
    <row r="125" spans="1:14">
      <c r="A125" s="105"/>
      <c r="B125" s="105"/>
      <c r="C125" s="105"/>
      <c r="D125" s="105"/>
      <c r="E125" s="105"/>
      <c r="F125" s="105"/>
      <c r="G125" s="105"/>
      <c r="H125" s="105"/>
      <c r="I125" s="105"/>
      <c r="J125" s="105"/>
      <c r="K125" s="105"/>
      <c r="L125" s="105"/>
      <c r="M125" s="105"/>
      <c r="N125" s="105"/>
    </row>
  </sheetData>
  <sheetProtection algorithmName="SHA-512" hashValue="iX7gT3hw/92J07/drx3Py1xjubmKEgF48BwoL/5iFeFOaYg1aPa0z3h3DvbaHD5+WRCt99gWADanJYvJONO/MQ==" saltValue="IEVWQ1CE54JVa1LEqhR/jg==" spinCount="100000" sheet="1" objects="1" scenarios="1"/>
  <mergeCells count="70">
    <mergeCell ref="D84:E84"/>
    <mergeCell ref="D85:E85"/>
    <mergeCell ref="D87:E87"/>
    <mergeCell ref="D88:E88"/>
    <mergeCell ref="D86:E86"/>
    <mergeCell ref="A85:C85"/>
    <mergeCell ref="A86:C86"/>
    <mergeCell ref="A84:B84"/>
    <mergeCell ref="A57:B59"/>
    <mergeCell ref="A62:A63"/>
    <mergeCell ref="A100:A101"/>
    <mergeCell ref="A87:B91"/>
    <mergeCell ref="D92:G92"/>
    <mergeCell ref="D93:G93"/>
    <mergeCell ref="D94:G94"/>
    <mergeCell ref="D95:G95"/>
    <mergeCell ref="D96:G96"/>
    <mergeCell ref="D89:E89"/>
    <mergeCell ref="D90:E90"/>
    <mergeCell ref="D91:E91"/>
    <mergeCell ref="C45:G46"/>
    <mergeCell ref="H45:H46"/>
    <mergeCell ref="A47:G47"/>
    <mergeCell ref="A45:B46"/>
    <mergeCell ref="I47:K47"/>
    <mergeCell ref="A16:B18"/>
    <mergeCell ref="B13:B15"/>
    <mergeCell ref="I16:K16"/>
    <mergeCell ref="I17:K17"/>
    <mergeCell ref="I18:K18"/>
    <mergeCell ref="A1:N1"/>
    <mergeCell ref="A3:N3"/>
    <mergeCell ref="A7:B8"/>
    <mergeCell ref="C7:G8"/>
    <mergeCell ref="H7:H8"/>
    <mergeCell ref="I7:K7"/>
    <mergeCell ref="I8:K8"/>
    <mergeCell ref="A9:G9"/>
    <mergeCell ref="A10:A15"/>
    <mergeCell ref="B10:B12"/>
    <mergeCell ref="I9:K9"/>
    <mergeCell ref="I10:K10"/>
    <mergeCell ref="I11:K11"/>
    <mergeCell ref="I12:K12"/>
    <mergeCell ref="I13:K13"/>
    <mergeCell ref="I14:K14"/>
    <mergeCell ref="I15:K15"/>
    <mergeCell ref="A19:B21"/>
    <mergeCell ref="H84:H85"/>
    <mergeCell ref="I84:L84"/>
    <mergeCell ref="A24:A25"/>
    <mergeCell ref="A54:B56"/>
    <mergeCell ref="A48:B51"/>
    <mergeCell ref="I48:K48"/>
    <mergeCell ref="I49:K49"/>
    <mergeCell ref="I57:K57"/>
    <mergeCell ref="I58:K58"/>
    <mergeCell ref="I59:K59"/>
    <mergeCell ref="I19:K19"/>
    <mergeCell ref="I20:K20"/>
    <mergeCell ref="I21:K21"/>
    <mergeCell ref="I45:K45"/>
    <mergeCell ref="I46:K46"/>
    <mergeCell ref="I50:K50"/>
    <mergeCell ref="I51:K51"/>
    <mergeCell ref="I54:K54"/>
    <mergeCell ref="I55:K55"/>
    <mergeCell ref="I56:K56"/>
    <mergeCell ref="I52:K52"/>
    <mergeCell ref="I53:K53"/>
  </mergeCells>
  <phoneticPr fontId="28"/>
  <printOptions horizontalCentered="1"/>
  <pageMargins left="0.39370078740157483" right="0.39370078740157483" top="0.39370078740157483" bottom="0.39370078740157483" header="0.31496062992125984" footer="0.19685039370078741"/>
  <pageSetup paperSize="9" scale="61" orientation="portrait" r:id="rId1"/>
  <headerFooter>
    <oddFooter>&amp;R&amp;F</oddFooter>
  </headerFooter>
  <rowBreaks count="1" manualBreakCount="1">
    <brk id="81" max="1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F73"/>
  <sheetViews>
    <sheetView showGridLines="0" view="pageBreakPreview" topLeftCell="H1" zoomScale="60" zoomScaleNormal="65" workbookViewId="0">
      <selection activeCell="I9" sqref="I9:N9"/>
    </sheetView>
  </sheetViews>
  <sheetFormatPr defaultColWidth="9" defaultRowHeight="18" customHeight="1"/>
  <cols>
    <col min="1" max="1" width="1.88671875" customWidth="1"/>
    <col min="2" max="2" width="11.109375" customWidth="1"/>
    <col min="3" max="3" width="9.6640625" style="15" customWidth="1"/>
    <col min="4" max="4" width="8.6640625" style="15" customWidth="1"/>
    <col min="5" max="5" width="9.6640625" style="15" customWidth="1"/>
    <col min="6" max="7" width="9.33203125" style="15" customWidth="1"/>
    <col min="8" max="8" width="9.6640625" style="15" customWidth="1"/>
    <col min="9" max="9" width="10.88671875" style="15" customWidth="1"/>
    <col min="10" max="10" width="12.6640625" style="15" customWidth="1"/>
    <col min="11" max="11" width="5.6640625" style="15" customWidth="1"/>
    <col min="12" max="14" width="4.88671875" style="15" customWidth="1"/>
    <col min="15" max="25" width="4.6640625" style="15" customWidth="1"/>
    <col min="26" max="26" width="4.6640625" customWidth="1"/>
    <col min="27" max="28" width="9.6640625" customWidth="1"/>
    <col min="29" max="29" width="9.33203125" customWidth="1"/>
    <col min="30" max="30" width="9.6640625" customWidth="1"/>
    <col min="31" max="31" width="9.44140625" customWidth="1"/>
    <col min="32" max="32" width="1.88671875" customWidth="1"/>
    <col min="33" max="33" width="9" customWidth="1"/>
  </cols>
  <sheetData>
    <row r="1" spans="1:58" ht="18.600000000000001" customHeight="1">
      <c r="A1" s="20" t="s">
        <v>156</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2"/>
      <c r="AD1" s="22"/>
      <c r="AE1" s="22" t="s">
        <v>0</v>
      </c>
      <c r="AF1" s="21"/>
    </row>
    <row r="2" spans="1:58" ht="21">
      <c r="A2" s="23" t="s">
        <v>34</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row>
    <row r="3" spans="1:58" ht="18.600000000000001" customHeight="1">
      <c r="A3" s="21"/>
      <c r="B3" s="24"/>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row>
    <row r="4" spans="1:58" ht="11.25" customHeight="1">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row>
    <row r="5" spans="1:58" ht="17.25" customHeight="1">
      <c r="A5" s="19"/>
      <c r="B5" s="33" t="s">
        <v>127</v>
      </c>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row>
    <row r="6" spans="1:58" ht="24.6" customHeight="1">
      <c r="A6" s="19"/>
      <c r="B6" s="48"/>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row>
    <row r="7" spans="1:58" ht="18.75" customHeight="1">
      <c r="A7" s="19"/>
      <c r="B7" s="25" t="s">
        <v>2</v>
      </c>
      <c r="C7" s="19"/>
      <c r="D7" s="19"/>
      <c r="E7" s="19"/>
      <c r="F7" s="19"/>
      <c r="G7" s="19"/>
      <c r="H7" s="19"/>
      <c r="I7" s="19"/>
      <c r="J7" s="19"/>
      <c r="K7" s="19"/>
      <c r="L7" s="19"/>
      <c r="M7" s="19"/>
      <c r="N7" s="19"/>
      <c r="O7" s="19"/>
      <c r="P7" s="19"/>
      <c r="Q7" s="19"/>
      <c r="R7" s="19"/>
      <c r="S7" s="19"/>
      <c r="T7" s="19"/>
      <c r="U7" s="19"/>
      <c r="V7" s="19"/>
      <c r="W7" s="472" t="s">
        <v>122</v>
      </c>
      <c r="X7" s="472"/>
      <c r="Y7" s="472"/>
      <c r="Z7" s="472"/>
      <c r="AA7" s="472"/>
      <c r="AB7" s="472"/>
      <c r="AC7" s="472"/>
      <c r="AD7" s="472"/>
      <c r="AE7" s="472"/>
      <c r="AF7" s="19"/>
    </row>
    <row r="8" spans="1:58" ht="20.100000000000001" customHeight="1">
      <c r="A8" s="19"/>
      <c r="B8" s="473" t="s">
        <v>4</v>
      </c>
      <c r="C8" s="474"/>
      <c r="D8" s="474"/>
      <c r="E8" s="474"/>
      <c r="F8" s="474"/>
      <c r="G8" s="474"/>
      <c r="H8" s="474"/>
      <c r="I8" s="477" t="s">
        <v>36</v>
      </c>
      <c r="J8" s="478"/>
      <c r="K8" s="478"/>
      <c r="L8" s="478"/>
      <c r="M8" s="478"/>
      <c r="N8" s="479"/>
      <c r="O8" s="480" t="s">
        <v>35</v>
      </c>
      <c r="P8" s="481"/>
      <c r="Q8" s="481"/>
      <c r="R8" s="481"/>
      <c r="S8" s="482" t="s">
        <v>5</v>
      </c>
      <c r="T8" s="482"/>
      <c r="U8" s="482"/>
      <c r="V8" s="482"/>
      <c r="W8" s="17"/>
      <c r="X8"/>
      <c r="Y8"/>
      <c r="Z8" s="19"/>
      <c r="AA8" s="19"/>
      <c r="AB8" s="19"/>
      <c r="AC8" s="19"/>
      <c r="AD8" s="19"/>
      <c r="AE8" s="19"/>
      <c r="AF8" s="19"/>
    </row>
    <row r="9" spans="1:58" ht="20.100000000000001" customHeight="1" thickBot="1">
      <c r="A9" s="19"/>
      <c r="B9" s="475"/>
      <c r="C9" s="476"/>
      <c r="D9" s="476"/>
      <c r="E9" s="476"/>
      <c r="F9" s="476"/>
      <c r="G9" s="476"/>
      <c r="H9" s="476"/>
      <c r="I9" s="483" t="str">
        <f>IF(SUM(入力シート!F25:F40)=0,"",SUM(入力シート!F25:F40))</f>
        <v/>
      </c>
      <c r="J9" s="484"/>
      <c r="K9" s="484"/>
      <c r="L9" s="484"/>
      <c r="M9" s="484"/>
      <c r="N9" s="485"/>
      <c r="O9" s="486">
        <v>4861</v>
      </c>
      <c r="P9" s="487"/>
      <c r="Q9" s="487"/>
      <c r="R9" s="487"/>
      <c r="S9" s="488">
        <v>841873</v>
      </c>
      <c r="T9" s="488"/>
      <c r="U9" s="488"/>
      <c r="V9" s="488"/>
      <c r="W9" s="26"/>
      <c r="X9"/>
      <c r="Y9"/>
      <c r="Z9" s="19"/>
      <c r="AA9" s="19"/>
      <c r="AB9" s="19"/>
      <c r="AC9" s="19"/>
      <c r="AD9" s="19"/>
      <c r="AE9" s="19"/>
      <c r="AF9" s="19"/>
    </row>
    <row r="10" spans="1:58" ht="13.2" customHeight="1">
      <c r="A10" s="19"/>
      <c r="B10" s="19"/>
      <c r="C10" s="19"/>
      <c r="D10" s="19"/>
      <c r="E10" s="19"/>
      <c r="F10" s="19"/>
      <c r="G10" s="19"/>
      <c r="H10" s="19"/>
      <c r="I10" s="19"/>
      <c r="J10" s="19"/>
      <c r="K10" s="19"/>
      <c r="L10" s="19"/>
      <c r="M10" s="19"/>
      <c r="N10" s="19"/>
      <c r="O10" s="19"/>
      <c r="P10" s="19"/>
      <c r="Q10" s="19"/>
      <c r="R10" s="19"/>
      <c r="S10" s="19"/>
      <c r="T10" s="19"/>
      <c r="U10" s="19"/>
      <c r="V10" s="19"/>
      <c r="W10" s="19"/>
      <c r="X10" s="27"/>
      <c r="Y10" s="27"/>
      <c r="Z10" s="28"/>
      <c r="AA10" s="28"/>
      <c r="AB10" s="28"/>
      <c r="AC10" s="28"/>
      <c r="AD10" s="19"/>
      <c r="AE10" s="19"/>
      <c r="AF10" s="19"/>
      <c r="BE10" s="67" t="s">
        <v>44</v>
      </c>
      <c r="BF10" s="67" t="s">
        <v>45</v>
      </c>
    </row>
    <row r="11" spans="1:58" ht="20.100000000000001" customHeight="1" thickBot="1">
      <c r="A11" s="19"/>
      <c r="B11" s="306" t="s">
        <v>6</v>
      </c>
      <c r="C11" s="355"/>
      <c r="D11" s="489"/>
      <c r="E11" s="358" t="s">
        <v>7</v>
      </c>
      <c r="F11" s="359"/>
      <c r="G11" s="359"/>
      <c r="H11" s="359"/>
      <c r="I11" s="360"/>
      <c r="J11" s="364" t="s">
        <v>8</v>
      </c>
      <c r="K11" s="306" t="s">
        <v>9</v>
      </c>
      <c r="L11" s="332"/>
      <c r="M11" s="332"/>
      <c r="N11" s="332"/>
      <c r="O11" s="332"/>
      <c r="P11" s="332"/>
      <c r="Q11" s="332"/>
      <c r="R11" s="332"/>
      <c r="S11" s="332"/>
      <c r="T11" s="332"/>
      <c r="U11" s="332"/>
      <c r="V11" s="307"/>
      <c r="W11" s="17"/>
      <c r="X11" s="19"/>
      <c r="Y11" s="19"/>
      <c r="Z11" s="19"/>
      <c r="AA11" s="19"/>
      <c r="AB11" s="19"/>
      <c r="AC11" s="19"/>
      <c r="AD11" s="19"/>
      <c r="AE11" s="19"/>
      <c r="AF11" s="19"/>
      <c r="BD11" s="67" t="s">
        <v>259</v>
      </c>
      <c r="BE11" s="68" t="str">
        <f>IF(入力シート!F25="","",入力シート!F25)</f>
        <v/>
      </c>
      <c r="BF11" s="176" t="str">
        <f>IF(BE11="","",ROUND(BE11/SUM($BE$12:$BE$26),3))</f>
        <v/>
      </c>
    </row>
    <row r="12" spans="1:58" ht="20.100000000000001" customHeight="1">
      <c r="A12" s="19"/>
      <c r="B12" s="356"/>
      <c r="C12" s="357"/>
      <c r="D12" s="490"/>
      <c r="E12" s="361"/>
      <c r="F12" s="362"/>
      <c r="G12" s="362"/>
      <c r="H12" s="362"/>
      <c r="I12" s="363"/>
      <c r="J12" s="361"/>
      <c r="K12" s="491" t="s">
        <v>10</v>
      </c>
      <c r="L12" s="492"/>
      <c r="M12" s="492"/>
      <c r="N12" s="493"/>
      <c r="O12" s="447" t="s">
        <v>35</v>
      </c>
      <c r="P12" s="448"/>
      <c r="Q12" s="448"/>
      <c r="R12" s="448"/>
      <c r="S12" s="449" t="s">
        <v>5</v>
      </c>
      <c r="T12" s="449"/>
      <c r="U12" s="449"/>
      <c r="V12" s="449"/>
      <c r="W12" s="17"/>
      <c r="X12" s="19"/>
      <c r="Y12" s="29"/>
      <c r="Z12" s="19"/>
      <c r="AA12" s="19"/>
      <c r="AB12" s="19"/>
      <c r="AC12" s="19"/>
      <c r="AD12" s="19"/>
      <c r="AE12" s="19"/>
      <c r="AF12" s="19"/>
      <c r="BD12" s="67" t="s">
        <v>46</v>
      </c>
      <c r="BE12" s="68" t="str">
        <f>IF(入力シート!F26="","",入力シート!F26)</f>
        <v/>
      </c>
      <c r="BF12" s="176" t="str">
        <f>IF(BE12="","",ROUND(BE12/SUM($BE$12:$BE$26),3))</f>
        <v/>
      </c>
    </row>
    <row r="13" spans="1:58" ht="23.1" customHeight="1" thickBot="1">
      <c r="A13" s="19"/>
      <c r="B13" s="336" t="s">
        <v>11</v>
      </c>
      <c r="C13" s="337"/>
      <c r="D13" s="337"/>
      <c r="E13" s="337"/>
      <c r="F13" s="337"/>
      <c r="G13" s="337"/>
      <c r="H13" s="337"/>
      <c r="I13" s="338"/>
      <c r="J13" s="110">
        <v>15</v>
      </c>
      <c r="K13" s="461" t="str">
        <f>IF(入力シート!I9="","",入力シート!I9)</f>
        <v/>
      </c>
      <c r="L13" s="462"/>
      <c r="M13" s="462"/>
      <c r="N13" s="463"/>
      <c r="O13" s="464">
        <v>62</v>
      </c>
      <c r="P13" s="465"/>
      <c r="Q13" s="465"/>
      <c r="R13" s="465"/>
      <c r="S13" s="467">
        <v>63.9</v>
      </c>
      <c r="T13" s="468"/>
      <c r="U13" s="468"/>
      <c r="V13" s="468"/>
      <c r="W13" s="30"/>
      <c r="X13"/>
      <c r="Y13"/>
      <c r="Z13" s="19"/>
      <c r="AA13" s="19"/>
      <c r="AB13" s="19"/>
      <c r="AC13" s="19"/>
      <c r="AD13" s="19"/>
      <c r="AE13" s="19"/>
      <c r="AF13" s="19"/>
      <c r="BD13" s="67" t="s">
        <v>60</v>
      </c>
      <c r="BE13" s="68" t="str">
        <f>IF(入力シート!F27="","",入力シート!F27)</f>
        <v/>
      </c>
      <c r="BF13" s="176" t="str">
        <f t="shared" ref="BF13:BF26" si="0">IF(BE13="","",ROUND(BE13/SUM($BE$12:$BE$26),3))</f>
        <v/>
      </c>
    </row>
    <row r="14" spans="1:58" ht="20.100000000000001" customHeight="1" thickTop="1">
      <c r="A14" s="19"/>
      <c r="B14" s="494" t="s">
        <v>112</v>
      </c>
      <c r="C14" s="497" t="s">
        <v>65</v>
      </c>
      <c r="D14" s="498"/>
      <c r="E14" s="95" t="s">
        <v>73</v>
      </c>
      <c r="F14" s="96"/>
      <c r="G14" s="96"/>
      <c r="H14" s="96"/>
      <c r="I14" s="97"/>
      <c r="J14" s="112">
        <v>5</v>
      </c>
      <c r="K14" s="507" t="str">
        <f>IF(入力シート!I10="","",入力シート!I10)</f>
        <v/>
      </c>
      <c r="L14" s="508"/>
      <c r="M14" s="508"/>
      <c r="N14" s="509"/>
      <c r="O14" s="510">
        <v>60.4</v>
      </c>
      <c r="P14" s="511"/>
      <c r="Q14" s="511"/>
      <c r="R14" s="512"/>
      <c r="S14" s="409">
        <v>63</v>
      </c>
      <c r="T14" s="410"/>
      <c r="U14" s="410"/>
      <c r="V14" s="411"/>
      <c r="W14" s="30"/>
      <c r="X14"/>
      <c r="Y14"/>
      <c r="Z14" s="19"/>
      <c r="AA14" s="19"/>
      <c r="AB14" s="19"/>
      <c r="AC14" s="19"/>
      <c r="AD14" s="19"/>
      <c r="AE14" s="19"/>
      <c r="AF14" s="19"/>
      <c r="BD14" s="67" t="s">
        <v>47</v>
      </c>
      <c r="BE14" s="68" t="str">
        <f>IF(入力シート!F28="","",入力シート!F28)</f>
        <v/>
      </c>
      <c r="BF14" s="176" t="str">
        <f t="shared" si="0"/>
        <v/>
      </c>
    </row>
    <row r="15" spans="1:58" ht="20.100000000000001" customHeight="1">
      <c r="A15" s="19"/>
      <c r="B15" s="495"/>
      <c r="C15" s="499"/>
      <c r="D15" s="500"/>
      <c r="E15" s="37" t="s">
        <v>74</v>
      </c>
      <c r="F15" s="38"/>
      <c r="G15" s="38"/>
      <c r="H15" s="38"/>
      <c r="I15" s="39"/>
      <c r="J15" s="113">
        <v>1</v>
      </c>
      <c r="K15" s="420" t="str">
        <f>IF(入力シート!I11="","",入力シート!I11)</f>
        <v/>
      </c>
      <c r="L15" s="421"/>
      <c r="M15" s="421"/>
      <c r="N15" s="422"/>
      <c r="O15" s="423">
        <v>69.7</v>
      </c>
      <c r="P15" s="424"/>
      <c r="Q15" s="424"/>
      <c r="R15" s="425"/>
      <c r="S15" s="426">
        <v>70.400000000000006</v>
      </c>
      <c r="T15" s="427"/>
      <c r="U15" s="427"/>
      <c r="V15" s="428"/>
      <c r="W15" s="30"/>
      <c r="X15"/>
      <c r="Y15"/>
      <c r="Z15" s="19"/>
      <c r="AA15" s="19"/>
      <c r="AB15" s="19"/>
      <c r="AC15" s="19"/>
      <c r="AD15" s="19"/>
      <c r="AE15" s="19"/>
      <c r="AF15" s="19"/>
      <c r="BD15" s="67" t="s">
        <v>48</v>
      </c>
      <c r="BE15" s="68" t="str">
        <f>IF(入力シート!F29="","",入力シート!F29)</f>
        <v/>
      </c>
      <c r="BF15" s="176" t="str">
        <f t="shared" si="0"/>
        <v/>
      </c>
    </row>
    <row r="16" spans="1:58" ht="20.100000000000001" customHeight="1">
      <c r="A16" s="19"/>
      <c r="B16" s="495"/>
      <c r="C16" s="499"/>
      <c r="D16" s="500"/>
      <c r="E16" s="40" t="s">
        <v>75</v>
      </c>
      <c r="F16" s="41"/>
      <c r="G16" s="41"/>
      <c r="H16" s="41"/>
      <c r="I16" s="42"/>
      <c r="J16" s="115">
        <v>0</v>
      </c>
      <c r="K16" s="435" t="str">
        <f>IF(入力シート!I12="","",入力シート!I12)</f>
        <v/>
      </c>
      <c r="L16" s="436"/>
      <c r="M16" s="436"/>
      <c r="N16" s="437"/>
      <c r="O16" s="504"/>
      <c r="P16" s="505"/>
      <c r="Q16" s="505"/>
      <c r="R16" s="506"/>
      <c r="S16" s="438"/>
      <c r="T16" s="439"/>
      <c r="U16" s="439"/>
      <c r="V16" s="440"/>
      <c r="W16" s="30"/>
      <c r="X16"/>
      <c r="Y16"/>
      <c r="Z16" s="19"/>
      <c r="AA16" s="19"/>
      <c r="AB16" s="19"/>
      <c r="AC16" s="19"/>
      <c r="AD16" s="19"/>
      <c r="AE16" s="19"/>
      <c r="AF16" s="19"/>
      <c r="BD16" s="67" t="s">
        <v>49</v>
      </c>
      <c r="BE16" s="68" t="str">
        <f>IF(入力シート!F30="","",入力シート!F30)</f>
        <v/>
      </c>
      <c r="BF16" s="176" t="str">
        <f t="shared" si="0"/>
        <v/>
      </c>
    </row>
    <row r="17" spans="1:58" ht="20.100000000000001" customHeight="1">
      <c r="A17" s="19"/>
      <c r="B17" s="495"/>
      <c r="C17" s="315" t="s">
        <v>113</v>
      </c>
      <c r="D17" s="316"/>
      <c r="E17" s="91" t="s">
        <v>76</v>
      </c>
      <c r="F17" s="92"/>
      <c r="G17" s="92"/>
      <c r="H17" s="92"/>
      <c r="I17" s="93"/>
      <c r="J17" s="117">
        <v>3</v>
      </c>
      <c r="K17" s="441" t="str">
        <f>IF(入力シート!I13="","",入力シート!I13)</f>
        <v/>
      </c>
      <c r="L17" s="442"/>
      <c r="M17" s="442"/>
      <c r="N17" s="443"/>
      <c r="O17" s="444">
        <v>62.4</v>
      </c>
      <c r="P17" s="445"/>
      <c r="Q17" s="445"/>
      <c r="R17" s="446"/>
      <c r="S17" s="450">
        <v>63.9</v>
      </c>
      <c r="T17" s="451"/>
      <c r="U17" s="451"/>
      <c r="V17" s="452"/>
      <c r="W17" s="30"/>
      <c r="X17"/>
      <c r="Y17"/>
      <c r="Z17" s="19"/>
      <c r="AA17" s="19"/>
      <c r="AB17" s="19"/>
      <c r="AC17" s="19"/>
      <c r="AD17" s="19"/>
      <c r="AE17" s="19"/>
      <c r="AF17" s="19"/>
      <c r="BD17" s="67" t="s">
        <v>50</v>
      </c>
      <c r="BE17" s="68" t="str">
        <f>IF(入力シート!F31="","",入力シート!F31)</f>
        <v/>
      </c>
      <c r="BF17" s="176" t="str">
        <f t="shared" si="0"/>
        <v/>
      </c>
    </row>
    <row r="18" spans="1:58" ht="20.100000000000001" customHeight="1">
      <c r="A18" s="19"/>
      <c r="B18" s="495"/>
      <c r="C18" s="501"/>
      <c r="D18" s="502"/>
      <c r="E18" s="87" t="s">
        <v>77</v>
      </c>
      <c r="F18" s="88"/>
      <c r="G18" s="88"/>
      <c r="H18" s="88"/>
      <c r="I18" s="89"/>
      <c r="J18" s="113">
        <v>3</v>
      </c>
      <c r="K18" s="420" t="str">
        <f>IF(入力シート!I14="","",入力シート!I14)</f>
        <v/>
      </c>
      <c r="L18" s="421"/>
      <c r="M18" s="421"/>
      <c r="N18" s="422"/>
      <c r="O18" s="423">
        <v>65.2</v>
      </c>
      <c r="P18" s="424"/>
      <c r="Q18" s="424"/>
      <c r="R18" s="425"/>
      <c r="S18" s="426">
        <v>67.400000000000006</v>
      </c>
      <c r="T18" s="427"/>
      <c r="U18" s="427"/>
      <c r="V18" s="428"/>
      <c r="W18" s="30"/>
      <c r="X18"/>
      <c r="Y18"/>
      <c r="Z18" s="19"/>
      <c r="AA18" s="19"/>
      <c r="AB18" s="19"/>
      <c r="AC18" s="19"/>
      <c r="AD18" s="19"/>
      <c r="AE18" s="19"/>
      <c r="AF18" s="19"/>
      <c r="BD18" s="67" t="s">
        <v>51</v>
      </c>
      <c r="BE18" s="68" t="str">
        <f>IF(入力シート!F32="","",入力シート!F32)</f>
        <v/>
      </c>
      <c r="BF18" s="176" t="str">
        <f t="shared" si="0"/>
        <v/>
      </c>
    </row>
    <row r="19" spans="1:58" ht="20.100000000000001" customHeight="1">
      <c r="A19" s="19"/>
      <c r="B19" s="496"/>
      <c r="C19" s="501"/>
      <c r="D19" s="502"/>
      <c r="E19" s="40" t="s">
        <v>78</v>
      </c>
      <c r="F19" s="41"/>
      <c r="G19" s="41"/>
      <c r="H19" s="41"/>
      <c r="I19" s="42"/>
      <c r="J19" s="114">
        <v>3</v>
      </c>
      <c r="K19" s="429" t="str">
        <f>IF(入力シート!I15="","",入力シート!I15)</f>
        <v/>
      </c>
      <c r="L19" s="430"/>
      <c r="M19" s="430"/>
      <c r="N19" s="431"/>
      <c r="O19" s="432">
        <v>57.2</v>
      </c>
      <c r="P19" s="433"/>
      <c r="Q19" s="433"/>
      <c r="R19" s="434"/>
      <c r="S19" s="414">
        <v>59.7</v>
      </c>
      <c r="T19" s="415"/>
      <c r="U19" s="415"/>
      <c r="V19" s="416"/>
      <c r="W19" s="30"/>
      <c r="X19"/>
      <c r="Y19"/>
      <c r="Z19" s="19"/>
      <c r="AA19" s="19"/>
      <c r="AB19" s="19"/>
      <c r="AC19" s="19"/>
      <c r="AD19" s="19"/>
      <c r="AE19" s="19"/>
      <c r="AF19" s="19"/>
      <c r="BD19" s="67" t="s">
        <v>52</v>
      </c>
      <c r="BE19" s="68" t="str">
        <f>IF(入力シート!F33="","",入力シート!F33)</f>
        <v/>
      </c>
      <c r="BF19" s="176" t="str">
        <f t="shared" si="0"/>
        <v/>
      </c>
    </row>
    <row r="20" spans="1:58" ht="20.100000000000001" customHeight="1">
      <c r="A20" s="19"/>
      <c r="B20" s="503" t="s">
        <v>71</v>
      </c>
      <c r="C20" s="503"/>
      <c r="D20" s="503"/>
      <c r="E20" s="34" t="s">
        <v>87</v>
      </c>
      <c r="F20" s="35"/>
      <c r="G20" s="35"/>
      <c r="H20" s="35"/>
      <c r="I20" s="36"/>
      <c r="J20" s="116">
        <v>6</v>
      </c>
      <c r="K20" s="453" t="str">
        <f>IF(入力シート!I16="","",入力シート!I16)</f>
        <v/>
      </c>
      <c r="L20" s="454"/>
      <c r="M20" s="454"/>
      <c r="N20" s="455"/>
      <c r="O20" s="456">
        <v>62</v>
      </c>
      <c r="P20" s="457"/>
      <c r="Q20" s="457"/>
      <c r="R20" s="458"/>
      <c r="S20" s="417">
        <v>64.2</v>
      </c>
      <c r="T20" s="418"/>
      <c r="U20" s="418"/>
      <c r="V20" s="419"/>
      <c r="W20" s="30"/>
      <c r="X20"/>
      <c r="Y20"/>
      <c r="Z20" s="19"/>
      <c r="AA20" s="19"/>
      <c r="AB20" s="19"/>
      <c r="AC20" s="19"/>
      <c r="AD20" s="19"/>
      <c r="AE20" s="19"/>
      <c r="AF20" s="19"/>
      <c r="BD20" s="67" t="s">
        <v>53</v>
      </c>
      <c r="BE20" s="68" t="str">
        <f>IF(入力シート!F34="","",入力シート!F34)</f>
        <v/>
      </c>
      <c r="BF20" s="176" t="str">
        <f t="shared" si="0"/>
        <v/>
      </c>
    </row>
    <row r="21" spans="1:58" ht="20.100000000000001" customHeight="1">
      <c r="A21" s="19"/>
      <c r="B21" s="503"/>
      <c r="C21" s="503"/>
      <c r="D21" s="503"/>
      <c r="E21" s="37" t="s">
        <v>88</v>
      </c>
      <c r="F21" s="38"/>
      <c r="G21" s="38"/>
      <c r="H21" s="38"/>
      <c r="I21" s="39"/>
      <c r="J21" s="113">
        <v>9</v>
      </c>
      <c r="K21" s="420" t="str">
        <f>IF(入力シート!I17="","",入力シート!I17)</f>
        <v/>
      </c>
      <c r="L21" s="421"/>
      <c r="M21" s="421"/>
      <c r="N21" s="422"/>
      <c r="O21" s="423">
        <v>61.6</v>
      </c>
      <c r="P21" s="424"/>
      <c r="Q21" s="424"/>
      <c r="R21" s="425"/>
      <c r="S21" s="426">
        <v>63.7</v>
      </c>
      <c r="T21" s="427"/>
      <c r="U21" s="427"/>
      <c r="V21" s="428"/>
      <c r="W21" s="30"/>
      <c r="X21"/>
      <c r="Y21"/>
      <c r="Z21" s="19"/>
      <c r="AA21" s="19"/>
      <c r="AB21" s="19"/>
      <c r="AC21" s="19"/>
      <c r="AD21" s="19"/>
      <c r="AE21" s="19"/>
      <c r="AF21" s="19"/>
      <c r="BD21" s="67" t="s">
        <v>54</v>
      </c>
      <c r="BE21" s="68" t="str">
        <f>IF(入力シート!F35="","",入力シート!F35)</f>
        <v/>
      </c>
      <c r="BF21" s="176" t="str">
        <f t="shared" si="0"/>
        <v/>
      </c>
    </row>
    <row r="22" spans="1:58" ht="20.100000000000001" customHeight="1">
      <c r="A22" s="19"/>
      <c r="B22" s="503"/>
      <c r="C22" s="503"/>
      <c r="D22" s="503"/>
      <c r="E22" s="37" t="s">
        <v>89</v>
      </c>
      <c r="F22" s="38"/>
      <c r="G22" s="38"/>
      <c r="H22" s="38"/>
      <c r="I22" s="39"/>
      <c r="J22" s="114">
        <v>0</v>
      </c>
      <c r="K22" s="429" t="str">
        <f>IF(入力シート!I18="","",入力シート!I18)</f>
        <v/>
      </c>
      <c r="L22" s="430"/>
      <c r="M22" s="430"/>
      <c r="N22" s="431"/>
      <c r="O22" s="432"/>
      <c r="P22" s="433"/>
      <c r="Q22" s="433"/>
      <c r="R22" s="434"/>
      <c r="S22" s="414"/>
      <c r="T22" s="415"/>
      <c r="U22" s="415"/>
      <c r="V22" s="416"/>
      <c r="W22" s="30"/>
      <c r="X22"/>
      <c r="Y22"/>
      <c r="Z22" s="19"/>
      <c r="AA22" s="19"/>
      <c r="AB22" s="19"/>
      <c r="AC22" s="19"/>
      <c r="AD22" s="19"/>
      <c r="AE22" s="19"/>
      <c r="AF22" s="19"/>
      <c r="BD22" s="67" t="s">
        <v>55</v>
      </c>
      <c r="BE22" s="68" t="str">
        <f>IF(入力シート!F36="","",入力シート!F36)</f>
        <v/>
      </c>
      <c r="BF22" s="176" t="str">
        <f t="shared" si="0"/>
        <v/>
      </c>
    </row>
    <row r="23" spans="1:58" ht="20.100000000000001" customHeight="1">
      <c r="A23" s="19"/>
      <c r="B23" s="466" t="s">
        <v>13</v>
      </c>
      <c r="C23" s="466"/>
      <c r="D23" s="466"/>
      <c r="E23" s="34" t="s">
        <v>14</v>
      </c>
      <c r="F23" s="43"/>
      <c r="G23" s="43"/>
      <c r="H23" s="43"/>
      <c r="I23" s="31"/>
      <c r="J23" s="111">
        <v>9</v>
      </c>
      <c r="K23" s="453" t="str">
        <f>IF(入力シート!I19="","",入力シート!I19)</f>
        <v/>
      </c>
      <c r="L23" s="454"/>
      <c r="M23" s="454"/>
      <c r="N23" s="455"/>
      <c r="O23" s="456">
        <v>70.599999999999994</v>
      </c>
      <c r="P23" s="457"/>
      <c r="Q23" s="457"/>
      <c r="R23" s="458"/>
      <c r="S23" s="417">
        <v>72.7</v>
      </c>
      <c r="T23" s="418"/>
      <c r="U23" s="418"/>
      <c r="V23" s="419"/>
      <c r="W23" s="30"/>
      <c r="X23"/>
      <c r="Y23"/>
      <c r="Z23" s="19"/>
      <c r="AA23" s="19"/>
      <c r="AB23" s="19"/>
      <c r="AC23" s="19"/>
      <c r="AD23" s="19"/>
      <c r="AE23" s="19"/>
      <c r="AF23" s="19"/>
      <c r="BD23" s="67" t="s">
        <v>56</v>
      </c>
      <c r="BE23" s="68" t="str">
        <f>IF(入力シート!F37="","",入力シート!F37)</f>
        <v/>
      </c>
      <c r="BF23" s="176" t="str">
        <f t="shared" si="0"/>
        <v/>
      </c>
    </row>
    <row r="24" spans="1:58" ht="20.100000000000001" customHeight="1">
      <c r="A24" s="19"/>
      <c r="B24" s="466"/>
      <c r="C24" s="466"/>
      <c r="D24" s="466"/>
      <c r="E24" s="37" t="s">
        <v>15</v>
      </c>
      <c r="F24" s="44"/>
      <c r="G24" s="44"/>
      <c r="H24" s="44"/>
      <c r="I24" s="45"/>
      <c r="J24" s="51">
        <v>3</v>
      </c>
      <c r="K24" s="420" t="str">
        <f>IF(入力シート!I20="","",入力シート!I20)</f>
        <v/>
      </c>
      <c r="L24" s="421"/>
      <c r="M24" s="421"/>
      <c r="N24" s="422"/>
      <c r="O24" s="423">
        <v>53.2</v>
      </c>
      <c r="P24" s="424"/>
      <c r="Q24" s="424"/>
      <c r="R24" s="425"/>
      <c r="S24" s="426">
        <v>55.8</v>
      </c>
      <c r="T24" s="427"/>
      <c r="U24" s="427"/>
      <c r="V24" s="428"/>
      <c r="W24" s="30"/>
      <c r="X24"/>
      <c r="Y24"/>
      <c r="Z24" s="19"/>
      <c r="AA24" s="19"/>
      <c r="AB24" s="19"/>
      <c r="AC24" s="19"/>
      <c r="AD24" s="19"/>
      <c r="AE24" s="19"/>
      <c r="AF24" s="19"/>
      <c r="BD24" s="67" t="s">
        <v>57</v>
      </c>
      <c r="BE24" s="68" t="str">
        <f>IF(入力シート!F38="","",入力シート!F38)</f>
        <v/>
      </c>
      <c r="BF24" s="176" t="str">
        <f t="shared" si="0"/>
        <v/>
      </c>
    </row>
    <row r="25" spans="1:58" ht="20.100000000000001" customHeight="1" thickBot="1">
      <c r="A25" s="19"/>
      <c r="B25" s="466"/>
      <c r="C25" s="466"/>
      <c r="D25" s="466"/>
      <c r="E25" s="40" t="s">
        <v>16</v>
      </c>
      <c r="F25" s="46"/>
      <c r="G25" s="46"/>
      <c r="H25" s="46"/>
      <c r="I25" s="47"/>
      <c r="J25" s="52">
        <v>3</v>
      </c>
      <c r="K25" s="469" t="str">
        <f>IF(入力シート!I21="","",入力シート!I21)</f>
        <v/>
      </c>
      <c r="L25" s="470"/>
      <c r="M25" s="470"/>
      <c r="N25" s="471"/>
      <c r="O25" s="432">
        <v>43.7</v>
      </c>
      <c r="P25" s="433"/>
      <c r="Q25" s="433"/>
      <c r="R25" s="434"/>
      <c r="S25" s="414">
        <v>45.5</v>
      </c>
      <c r="T25" s="415"/>
      <c r="U25" s="415"/>
      <c r="V25" s="416"/>
      <c r="W25" s="30"/>
      <c r="X25"/>
      <c r="Y25"/>
      <c r="Z25" s="19"/>
      <c r="AA25" s="19"/>
      <c r="AB25" s="19"/>
      <c r="AC25" s="19"/>
      <c r="AD25" s="19"/>
      <c r="AE25" s="19"/>
      <c r="AF25" s="19"/>
      <c r="BD25" s="67" t="s">
        <v>58</v>
      </c>
      <c r="BE25" s="68" t="str">
        <f>IF(入力シート!F39="","",入力シート!F39)</f>
        <v/>
      </c>
      <c r="BF25" s="176" t="str">
        <f t="shared" si="0"/>
        <v/>
      </c>
    </row>
    <row r="26" spans="1:58" ht="15" customHeight="1">
      <c r="A26" s="19"/>
      <c r="B26" s="19"/>
      <c r="C26" s="19"/>
      <c r="D26" s="19"/>
      <c r="E26" s="459"/>
      <c r="F26" s="459"/>
      <c r="G26" s="459"/>
      <c r="H26" s="459"/>
      <c r="I26" s="459"/>
      <c r="J26" s="459"/>
      <c r="K26" s="459"/>
      <c r="L26" s="459"/>
      <c r="M26" s="459"/>
      <c r="N26" s="459"/>
      <c r="O26" s="459"/>
      <c r="P26" s="19"/>
      <c r="Q26" s="19"/>
      <c r="R26" s="19"/>
      <c r="S26" s="19"/>
      <c r="T26" s="19"/>
      <c r="U26" s="19"/>
      <c r="V26" s="19"/>
      <c r="W26" s="19"/>
      <c r="X26" s="19"/>
      <c r="Y26" s="19"/>
      <c r="Z26" s="19"/>
      <c r="AA26" s="19"/>
      <c r="AB26" s="19"/>
      <c r="AC26" s="19"/>
      <c r="AD26" s="19"/>
      <c r="AE26" s="19"/>
      <c r="AF26" s="19"/>
      <c r="BD26" s="67" t="s">
        <v>59</v>
      </c>
      <c r="BE26" s="68" t="str">
        <f>IF(入力シート!F40="","",入力シート!F40)</f>
        <v/>
      </c>
      <c r="BF26" s="176" t="str">
        <f t="shared" si="0"/>
        <v/>
      </c>
    </row>
    <row r="27" spans="1:58" ht="16.2">
      <c r="A27" s="19"/>
      <c r="B27" s="32" t="s">
        <v>17</v>
      </c>
      <c r="C27" s="19"/>
      <c r="D27" s="19"/>
      <c r="E27" s="460"/>
      <c r="F27" s="460"/>
      <c r="G27" s="460"/>
      <c r="H27" s="460"/>
      <c r="I27" s="460"/>
      <c r="J27" s="460"/>
      <c r="K27" s="460"/>
      <c r="L27" s="460"/>
      <c r="M27" s="460"/>
      <c r="N27" s="460"/>
      <c r="O27" s="460"/>
      <c r="P27" s="19"/>
      <c r="Q27" s="19"/>
      <c r="R27" s="19"/>
      <c r="S27" s="19"/>
      <c r="T27" s="19"/>
      <c r="U27" s="19"/>
      <c r="V27" s="19"/>
      <c r="W27" s="19"/>
      <c r="X27" s="19"/>
      <c r="Y27" s="19"/>
      <c r="Z27" s="19"/>
      <c r="AA27" s="19"/>
      <c r="AB27" s="19"/>
      <c r="AC27" s="19"/>
      <c r="AD27" s="19"/>
      <c r="AE27" s="19"/>
      <c r="AF27" s="19"/>
      <c r="BD27" s="189"/>
      <c r="BE27" s="190"/>
      <c r="BF27" s="192"/>
    </row>
    <row r="28" spans="1:58" ht="33.75" customHeight="1">
      <c r="B28" s="304" t="s">
        <v>18</v>
      </c>
      <c r="C28" s="306" t="s">
        <v>19</v>
      </c>
      <c r="D28" s="332"/>
      <c r="E28" s="332"/>
      <c r="F28" s="332"/>
      <c r="G28" s="332"/>
      <c r="H28" s="377" t="s">
        <v>20</v>
      </c>
      <c r="I28" s="525"/>
      <c r="J28" s="525"/>
      <c r="K28" s="525"/>
      <c r="L28" s="525"/>
      <c r="M28" s="522" t="s">
        <v>110</v>
      </c>
      <c r="N28" s="523"/>
      <c r="O28" s="523"/>
      <c r="P28" s="523"/>
      <c r="Q28" s="523"/>
      <c r="R28" s="524"/>
      <c r="S28" s="306" t="s">
        <v>12</v>
      </c>
      <c r="T28" s="332"/>
      <c r="U28" s="307"/>
      <c r="V28" s="377" t="s">
        <v>13</v>
      </c>
      <c r="W28" s="525"/>
      <c r="X28" s="525"/>
      <c r="Y28" s="306" t="s">
        <v>21</v>
      </c>
      <c r="Z28" s="332"/>
      <c r="AA28" s="332"/>
      <c r="AB28" s="307"/>
      <c r="AC28" s="332" t="s">
        <v>85</v>
      </c>
      <c r="AD28" s="332"/>
      <c r="AE28" s="307"/>
    </row>
    <row r="29" spans="1:58" ht="33.75" customHeight="1" thickBot="1">
      <c r="B29" s="527"/>
      <c r="C29" s="308"/>
      <c r="D29" s="303"/>
      <c r="E29" s="303"/>
      <c r="F29" s="303"/>
      <c r="G29" s="303"/>
      <c r="H29" s="379"/>
      <c r="I29" s="529"/>
      <c r="J29" s="529"/>
      <c r="K29" s="529"/>
      <c r="L29" s="529"/>
      <c r="M29" s="516" t="s">
        <v>72</v>
      </c>
      <c r="N29" s="517"/>
      <c r="O29" s="518"/>
      <c r="P29" s="519" t="s">
        <v>66</v>
      </c>
      <c r="Q29" s="520"/>
      <c r="R29" s="521"/>
      <c r="S29" s="305"/>
      <c r="T29" s="375"/>
      <c r="U29" s="310"/>
      <c r="V29" s="381"/>
      <c r="W29" s="526"/>
      <c r="X29" s="526"/>
      <c r="Y29" s="308"/>
      <c r="Z29" s="303"/>
      <c r="AA29" s="303"/>
      <c r="AB29" s="309"/>
      <c r="AC29" s="303"/>
      <c r="AD29" s="303"/>
      <c r="AE29" s="309"/>
    </row>
    <row r="30" spans="1:58" ht="310.2" customHeight="1">
      <c r="B30" s="528"/>
      <c r="C30" s="305"/>
      <c r="D30" s="375"/>
      <c r="E30" s="375"/>
      <c r="F30" s="375"/>
      <c r="G30" s="375"/>
      <c r="H30" s="379"/>
      <c r="I30" s="529"/>
      <c r="J30" s="529"/>
      <c r="K30" s="529"/>
      <c r="L30" s="529"/>
      <c r="M30" s="59" t="s">
        <v>138</v>
      </c>
      <c r="N30" s="1" t="s">
        <v>139</v>
      </c>
      <c r="O30" s="2" t="s">
        <v>140</v>
      </c>
      <c r="P30" s="59" t="s">
        <v>76</v>
      </c>
      <c r="Q30" s="1" t="s">
        <v>77</v>
      </c>
      <c r="R30" s="2" t="s">
        <v>78</v>
      </c>
      <c r="S30" s="59" t="s">
        <v>87</v>
      </c>
      <c r="T30" s="1" t="s">
        <v>88</v>
      </c>
      <c r="U30" s="2" t="s">
        <v>89</v>
      </c>
      <c r="V30" s="60" t="s">
        <v>14</v>
      </c>
      <c r="W30" s="1" t="s">
        <v>15</v>
      </c>
      <c r="X30" s="3" t="s">
        <v>16</v>
      </c>
      <c r="Y30" s="412" t="s">
        <v>10</v>
      </c>
      <c r="Z30" s="413"/>
      <c r="AA30" s="64" t="s">
        <v>35</v>
      </c>
      <c r="AB30" s="4" t="s">
        <v>5</v>
      </c>
      <c r="AC30" s="61" t="s">
        <v>10</v>
      </c>
      <c r="AD30" s="64" t="s">
        <v>35</v>
      </c>
      <c r="AE30" s="5" t="s">
        <v>5</v>
      </c>
    </row>
    <row r="31" spans="1:58" ht="60" customHeight="1">
      <c r="B31" s="6" t="s">
        <v>134</v>
      </c>
      <c r="C31" s="406" t="s">
        <v>157</v>
      </c>
      <c r="D31" s="407"/>
      <c r="E31" s="407"/>
      <c r="F31" s="407"/>
      <c r="G31" s="408"/>
      <c r="H31" s="399" t="s">
        <v>158</v>
      </c>
      <c r="I31" s="400"/>
      <c r="J31" s="400"/>
      <c r="K31" s="400"/>
      <c r="L31" s="401"/>
      <c r="M31" s="251" t="s">
        <v>289</v>
      </c>
      <c r="N31" s="252" t="s">
        <v>137</v>
      </c>
      <c r="O31" s="253" t="s">
        <v>137</v>
      </c>
      <c r="P31" s="251" t="s">
        <v>137</v>
      </c>
      <c r="Q31" s="254" t="s">
        <v>137</v>
      </c>
      <c r="R31" s="255" t="s">
        <v>137</v>
      </c>
      <c r="S31" s="257" t="s">
        <v>90</v>
      </c>
      <c r="T31" s="258" t="s">
        <v>137</v>
      </c>
      <c r="U31" s="259" t="s">
        <v>137</v>
      </c>
      <c r="V31" s="260" t="s">
        <v>90</v>
      </c>
      <c r="W31" s="258" t="s">
        <v>137</v>
      </c>
      <c r="X31" s="261" t="s">
        <v>137</v>
      </c>
      <c r="Y31" s="402" t="str">
        <f>IF(入力シート!B26="","",入力シート!B26)</f>
        <v/>
      </c>
      <c r="Z31" s="403"/>
      <c r="AA31" s="65">
        <v>82.2</v>
      </c>
      <c r="AB31" s="7">
        <v>84.3</v>
      </c>
      <c r="AC31" s="62" t="str">
        <f>IF(入力シート!C26="","",入力シート!C26)</f>
        <v/>
      </c>
      <c r="AD31" s="65">
        <v>0.1</v>
      </c>
      <c r="AE31" s="8">
        <v>0.2</v>
      </c>
    </row>
    <row r="32" spans="1:58" ht="60" customHeight="1">
      <c r="B32" s="6" t="s">
        <v>135</v>
      </c>
      <c r="C32" s="406" t="s">
        <v>159</v>
      </c>
      <c r="D32" s="407"/>
      <c r="E32" s="407"/>
      <c r="F32" s="407"/>
      <c r="G32" s="408"/>
      <c r="H32" s="399" t="s">
        <v>160</v>
      </c>
      <c r="I32" s="400"/>
      <c r="J32" s="400"/>
      <c r="K32" s="400"/>
      <c r="L32" s="401"/>
      <c r="M32" s="251" t="s">
        <v>290</v>
      </c>
      <c r="N32" s="252" t="s">
        <v>137</v>
      </c>
      <c r="O32" s="253" t="s">
        <v>137</v>
      </c>
      <c r="P32" s="251" t="s">
        <v>137</v>
      </c>
      <c r="Q32" s="254" t="s">
        <v>137</v>
      </c>
      <c r="R32" s="255" t="s">
        <v>137</v>
      </c>
      <c r="S32" s="257" t="s">
        <v>90</v>
      </c>
      <c r="T32" s="258" t="s">
        <v>137</v>
      </c>
      <c r="U32" s="259" t="s">
        <v>137</v>
      </c>
      <c r="V32" s="260" t="s">
        <v>90</v>
      </c>
      <c r="W32" s="258" t="s">
        <v>137</v>
      </c>
      <c r="X32" s="261" t="s">
        <v>137</v>
      </c>
      <c r="Y32" s="402" t="str">
        <f>IF(入力シート!B27="","",入力シート!B27)</f>
        <v/>
      </c>
      <c r="Z32" s="403"/>
      <c r="AA32" s="65">
        <v>69.3</v>
      </c>
      <c r="AB32" s="7">
        <v>70.2</v>
      </c>
      <c r="AC32" s="62" t="str">
        <f>IF(入力シート!C27="","",入力シート!C27)</f>
        <v/>
      </c>
      <c r="AD32" s="65">
        <v>0.1</v>
      </c>
      <c r="AE32" s="8">
        <v>0.3</v>
      </c>
    </row>
    <row r="33" spans="2:31" ht="60" customHeight="1">
      <c r="B33" s="6" t="s">
        <v>136</v>
      </c>
      <c r="C33" s="406" t="s">
        <v>161</v>
      </c>
      <c r="D33" s="407"/>
      <c r="E33" s="407"/>
      <c r="F33" s="407"/>
      <c r="G33" s="408"/>
      <c r="H33" s="399" t="s">
        <v>162</v>
      </c>
      <c r="I33" s="400"/>
      <c r="J33" s="400"/>
      <c r="K33" s="400"/>
      <c r="L33" s="401"/>
      <c r="M33" s="251" t="s">
        <v>289</v>
      </c>
      <c r="N33" s="252" t="s">
        <v>137</v>
      </c>
      <c r="O33" s="253" t="s">
        <v>137</v>
      </c>
      <c r="P33" s="251" t="s">
        <v>137</v>
      </c>
      <c r="Q33" s="254" t="s">
        <v>137</v>
      </c>
      <c r="R33" s="255" t="s">
        <v>137</v>
      </c>
      <c r="S33" s="257" t="s">
        <v>90</v>
      </c>
      <c r="T33" s="258" t="s">
        <v>137</v>
      </c>
      <c r="U33" s="259" t="s">
        <v>137</v>
      </c>
      <c r="V33" s="260" t="s">
        <v>90</v>
      </c>
      <c r="W33" s="258" t="s">
        <v>137</v>
      </c>
      <c r="X33" s="261" t="s">
        <v>137</v>
      </c>
      <c r="Y33" s="402" t="str">
        <f>IF(入力シート!B28="","",入力シート!B28)</f>
        <v/>
      </c>
      <c r="Z33" s="403"/>
      <c r="AA33" s="65">
        <v>83.5</v>
      </c>
      <c r="AB33" s="7">
        <v>85.4</v>
      </c>
      <c r="AC33" s="62" t="str">
        <f>IF(入力シート!C28="","",入力シート!C28)</f>
        <v/>
      </c>
      <c r="AD33" s="65">
        <v>0.1</v>
      </c>
      <c r="AE33" s="8">
        <v>0.2</v>
      </c>
    </row>
    <row r="34" spans="2:31" ht="60" customHeight="1">
      <c r="B34" s="6" t="s">
        <v>163</v>
      </c>
      <c r="C34" s="406" t="s">
        <v>164</v>
      </c>
      <c r="D34" s="407"/>
      <c r="E34" s="407"/>
      <c r="F34" s="407"/>
      <c r="G34" s="408"/>
      <c r="H34" s="399" t="s">
        <v>165</v>
      </c>
      <c r="I34" s="400"/>
      <c r="J34" s="400"/>
      <c r="K34" s="400"/>
      <c r="L34" s="401"/>
      <c r="M34" s="251" t="s">
        <v>137</v>
      </c>
      <c r="N34" s="252" t="s">
        <v>137</v>
      </c>
      <c r="O34" s="253" t="s">
        <v>137</v>
      </c>
      <c r="P34" s="251" t="s">
        <v>294</v>
      </c>
      <c r="Q34" s="254" t="s">
        <v>137</v>
      </c>
      <c r="R34" s="255" t="s">
        <v>137</v>
      </c>
      <c r="S34" s="257" t="s">
        <v>137</v>
      </c>
      <c r="T34" s="258" t="s">
        <v>90</v>
      </c>
      <c r="U34" s="259" t="s">
        <v>137</v>
      </c>
      <c r="V34" s="260" t="s">
        <v>90</v>
      </c>
      <c r="W34" s="258" t="s">
        <v>137</v>
      </c>
      <c r="X34" s="261" t="s">
        <v>137</v>
      </c>
      <c r="Y34" s="402" t="str">
        <f>IF(入力シート!B29="","",入力シート!B29)</f>
        <v/>
      </c>
      <c r="Z34" s="403"/>
      <c r="AA34" s="65">
        <v>66.2</v>
      </c>
      <c r="AB34" s="7">
        <v>68.5</v>
      </c>
      <c r="AC34" s="62" t="str">
        <f>IF(入力シート!C29="","",入力シート!C29)</f>
        <v/>
      </c>
      <c r="AD34" s="65">
        <v>0.1</v>
      </c>
      <c r="AE34" s="8">
        <v>0.3</v>
      </c>
    </row>
    <row r="35" spans="2:31" ht="60" customHeight="1">
      <c r="B35" s="6" t="s">
        <v>166</v>
      </c>
      <c r="C35" s="406" t="s">
        <v>167</v>
      </c>
      <c r="D35" s="407"/>
      <c r="E35" s="407"/>
      <c r="F35" s="407"/>
      <c r="G35" s="408"/>
      <c r="H35" s="399" t="s">
        <v>168</v>
      </c>
      <c r="I35" s="400"/>
      <c r="J35" s="400"/>
      <c r="K35" s="400"/>
      <c r="L35" s="401"/>
      <c r="M35" s="251" t="s">
        <v>137</v>
      </c>
      <c r="N35" s="252" t="s">
        <v>137</v>
      </c>
      <c r="O35" s="253" t="s">
        <v>137</v>
      </c>
      <c r="P35" s="251" t="s">
        <v>290</v>
      </c>
      <c r="Q35" s="254" t="s">
        <v>137</v>
      </c>
      <c r="R35" s="255" t="s">
        <v>137</v>
      </c>
      <c r="S35" s="257" t="s">
        <v>137</v>
      </c>
      <c r="T35" s="258" t="s">
        <v>90</v>
      </c>
      <c r="U35" s="259" t="s">
        <v>137</v>
      </c>
      <c r="V35" s="260" t="s">
        <v>90</v>
      </c>
      <c r="W35" s="258" t="s">
        <v>137</v>
      </c>
      <c r="X35" s="261" t="s">
        <v>137</v>
      </c>
      <c r="Y35" s="402" t="str">
        <f>IF(入力シート!B30="","",入力シート!B30)</f>
        <v/>
      </c>
      <c r="Z35" s="403"/>
      <c r="AA35" s="65">
        <v>67.599999999999994</v>
      </c>
      <c r="AB35" s="7">
        <v>70.400000000000006</v>
      </c>
      <c r="AC35" s="62" t="str">
        <f>IF(入力シート!C30="","",入力シート!C30)</f>
        <v/>
      </c>
      <c r="AD35" s="65">
        <v>0.1</v>
      </c>
      <c r="AE35" s="8">
        <v>0.3</v>
      </c>
    </row>
    <row r="36" spans="2:31" ht="60" customHeight="1">
      <c r="B36" s="6" t="s">
        <v>169</v>
      </c>
      <c r="C36" s="513" t="s">
        <v>170</v>
      </c>
      <c r="D36" s="514"/>
      <c r="E36" s="514"/>
      <c r="F36" s="514"/>
      <c r="G36" s="515"/>
      <c r="H36" s="399" t="s">
        <v>171</v>
      </c>
      <c r="I36" s="400"/>
      <c r="J36" s="400"/>
      <c r="K36" s="400"/>
      <c r="L36" s="401"/>
      <c r="M36" s="251" t="s">
        <v>137</v>
      </c>
      <c r="N36" s="252" t="s">
        <v>291</v>
      </c>
      <c r="O36" s="253" t="s">
        <v>137</v>
      </c>
      <c r="P36" s="251" t="s">
        <v>137</v>
      </c>
      <c r="Q36" s="254" t="s">
        <v>137</v>
      </c>
      <c r="R36" s="255" t="s">
        <v>137</v>
      </c>
      <c r="S36" s="257" t="s">
        <v>90</v>
      </c>
      <c r="T36" s="258" t="s">
        <v>137</v>
      </c>
      <c r="U36" s="259" t="s">
        <v>137</v>
      </c>
      <c r="V36" s="260" t="s">
        <v>90</v>
      </c>
      <c r="W36" s="258" t="s">
        <v>137</v>
      </c>
      <c r="X36" s="261" t="s">
        <v>137</v>
      </c>
      <c r="Y36" s="402" t="str">
        <f>IF(入力シート!B31="","",入力シート!B31)</f>
        <v/>
      </c>
      <c r="Z36" s="403"/>
      <c r="AA36" s="65">
        <v>69.7</v>
      </c>
      <c r="AB36" s="7">
        <v>70.400000000000006</v>
      </c>
      <c r="AC36" s="62" t="str">
        <f>IF(入力シート!C31="","",入力シート!C31)</f>
        <v/>
      </c>
      <c r="AD36" s="65">
        <v>0.3</v>
      </c>
      <c r="AE36" s="8">
        <v>0.4</v>
      </c>
    </row>
    <row r="37" spans="2:31" ht="60" customHeight="1">
      <c r="B37" s="58" t="s">
        <v>172</v>
      </c>
      <c r="C37" s="399" t="s">
        <v>173</v>
      </c>
      <c r="D37" s="400"/>
      <c r="E37" s="400"/>
      <c r="F37" s="400"/>
      <c r="G37" s="401"/>
      <c r="H37" s="399" t="s">
        <v>174</v>
      </c>
      <c r="I37" s="400"/>
      <c r="J37" s="400"/>
      <c r="K37" s="400"/>
      <c r="L37" s="401"/>
      <c r="M37" s="251" t="s">
        <v>137</v>
      </c>
      <c r="N37" s="252" t="s">
        <v>137</v>
      </c>
      <c r="O37" s="253" t="s">
        <v>137</v>
      </c>
      <c r="P37" s="251" t="s">
        <v>289</v>
      </c>
      <c r="Q37" s="254" t="s">
        <v>137</v>
      </c>
      <c r="R37" s="255" t="s">
        <v>137</v>
      </c>
      <c r="S37" s="257" t="s">
        <v>137</v>
      </c>
      <c r="T37" s="258" t="s">
        <v>90</v>
      </c>
      <c r="U37" s="259" t="s">
        <v>137</v>
      </c>
      <c r="V37" s="260" t="s">
        <v>137</v>
      </c>
      <c r="W37" s="258" t="s">
        <v>137</v>
      </c>
      <c r="X37" s="261" t="s">
        <v>90</v>
      </c>
      <c r="Y37" s="402" t="str">
        <f>IF(入力シート!B32="","",入力シート!B32)</f>
        <v/>
      </c>
      <c r="Z37" s="403"/>
      <c r="AA37" s="65">
        <v>53.4</v>
      </c>
      <c r="AB37" s="7">
        <v>52.7</v>
      </c>
      <c r="AC37" s="62" t="str">
        <f>IF(入力シート!C32="","",入力シート!C32)</f>
        <v/>
      </c>
      <c r="AD37" s="65">
        <v>15.8</v>
      </c>
      <c r="AE37" s="8">
        <v>14.7</v>
      </c>
    </row>
    <row r="38" spans="2:31" ht="60" customHeight="1">
      <c r="B38" s="6" t="s">
        <v>175</v>
      </c>
      <c r="C38" s="399" t="s">
        <v>176</v>
      </c>
      <c r="D38" s="400"/>
      <c r="E38" s="400"/>
      <c r="F38" s="400"/>
      <c r="G38" s="401"/>
      <c r="H38" s="399" t="s">
        <v>177</v>
      </c>
      <c r="I38" s="400"/>
      <c r="J38" s="400"/>
      <c r="K38" s="400"/>
      <c r="L38" s="401"/>
      <c r="M38" s="251" t="s">
        <v>292</v>
      </c>
      <c r="N38" s="252" t="s">
        <v>137</v>
      </c>
      <c r="O38" s="253" t="s">
        <v>137</v>
      </c>
      <c r="P38" s="251" t="s">
        <v>137</v>
      </c>
      <c r="Q38" s="254" t="s">
        <v>137</v>
      </c>
      <c r="R38" s="255" t="s">
        <v>137</v>
      </c>
      <c r="S38" s="257" t="s">
        <v>90</v>
      </c>
      <c r="T38" s="258" t="s">
        <v>137</v>
      </c>
      <c r="U38" s="259" t="s">
        <v>137</v>
      </c>
      <c r="V38" s="260" t="s">
        <v>137</v>
      </c>
      <c r="W38" s="258" t="s">
        <v>90</v>
      </c>
      <c r="X38" s="261" t="s">
        <v>137</v>
      </c>
      <c r="Y38" s="402" t="str">
        <f>IF(入力シート!B33="","",入力シート!B33)</f>
        <v/>
      </c>
      <c r="Z38" s="403"/>
      <c r="AA38" s="65">
        <v>34.799999999999997</v>
      </c>
      <c r="AB38" s="7">
        <v>39.799999999999997</v>
      </c>
      <c r="AC38" s="62" t="str">
        <f>IF(入力シート!C33="","",入力シート!C33)</f>
        <v/>
      </c>
      <c r="AD38" s="65">
        <v>0.2</v>
      </c>
      <c r="AE38" s="8">
        <v>0.3</v>
      </c>
    </row>
    <row r="39" spans="2:31" ht="60" customHeight="1">
      <c r="B39" s="6" t="s">
        <v>178</v>
      </c>
      <c r="C39" s="399" t="s">
        <v>179</v>
      </c>
      <c r="D39" s="400"/>
      <c r="E39" s="400"/>
      <c r="F39" s="400"/>
      <c r="G39" s="401"/>
      <c r="H39" s="399" t="s">
        <v>180</v>
      </c>
      <c r="I39" s="400"/>
      <c r="J39" s="400"/>
      <c r="K39" s="400"/>
      <c r="L39" s="401"/>
      <c r="M39" s="251" t="s">
        <v>137</v>
      </c>
      <c r="N39" s="252" t="s">
        <v>137</v>
      </c>
      <c r="O39" s="253" t="s">
        <v>137</v>
      </c>
      <c r="P39" s="251" t="s">
        <v>137</v>
      </c>
      <c r="Q39" s="254" t="s">
        <v>295</v>
      </c>
      <c r="R39" s="255" t="s">
        <v>137</v>
      </c>
      <c r="S39" s="257" t="s">
        <v>137</v>
      </c>
      <c r="T39" s="258" t="s">
        <v>90</v>
      </c>
      <c r="U39" s="259" t="s">
        <v>137</v>
      </c>
      <c r="V39" s="260" t="s">
        <v>137</v>
      </c>
      <c r="W39" s="258" t="s">
        <v>90</v>
      </c>
      <c r="X39" s="261" t="s">
        <v>137</v>
      </c>
      <c r="Y39" s="402" t="str">
        <f>IF(入力シート!B34="","",入力シート!B34)</f>
        <v/>
      </c>
      <c r="Z39" s="403"/>
      <c r="AA39" s="65">
        <v>92.6</v>
      </c>
      <c r="AB39" s="7">
        <v>92.3</v>
      </c>
      <c r="AC39" s="62" t="str">
        <f>IF(入力シート!C34="","",入力シート!C34)</f>
        <v/>
      </c>
      <c r="AD39" s="65">
        <v>4.8</v>
      </c>
      <c r="AE39" s="8">
        <v>4.8</v>
      </c>
    </row>
    <row r="40" spans="2:31" ht="60" customHeight="1">
      <c r="B40" s="6" t="s">
        <v>181</v>
      </c>
      <c r="C40" s="399" t="s">
        <v>182</v>
      </c>
      <c r="D40" s="400"/>
      <c r="E40" s="400"/>
      <c r="F40" s="400"/>
      <c r="G40" s="401"/>
      <c r="H40" s="399" t="s">
        <v>183</v>
      </c>
      <c r="I40" s="400"/>
      <c r="J40" s="400"/>
      <c r="K40" s="400"/>
      <c r="L40" s="401"/>
      <c r="M40" s="251" t="s">
        <v>137</v>
      </c>
      <c r="N40" s="252" t="s">
        <v>137</v>
      </c>
      <c r="O40" s="253" t="s">
        <v>137</v>
      </c>
      <c r="P40" s="251" t="s">
        <v>137</v>
      </c>
      <c r="Q40" s="254" t="s">
        <v>291</v>
      </c>
      <c r="R40" s="255" t="s">
        <v>137</v>
      </c>
      <c r="S40" s="257" t="s">
        <v>137</v>
      </c>
      <c r="T40" s="258" t="s">
        <v>90</v>
      </c>
      <c r="U40" s="259" t="s">
        <v>137</v>
      </c>
      <c r="V40" s="260" t="s">
        <v>90</v>
      </c>
      <c r="W40" s="258" t="s">
        <v>137</v>
      </c>
      <c r="X40" s="261" t="s">
        <v>137</v>
      </c>
      <c r="Y40" s="402" t="str">
        <f>IF(入力シート!B35="","",入力シート!B35)</f>
        <v/>
      </c>
      <c r="Z40" s="403"/>
      <c r="AA40" s="65">
        <v>60.3</v>
      </c>
      <c r="AB40" s="7">
        <v>65</v>
      </c>
      <c r="AC40" s="62" t="str">
        <f>IF(入力シート!C35="","",入力シート!C35)</f>
        <v/>
      </c>
      <c r="AD40" s="65">
        <v>0.3</v>
      </c>
      <c r="AE40" s="8">
        <v>0.5</v>
      </c>
    </row>
    <row r="41" spans="2:31" ht="60" customHeight="1">
      <c r="B41" s="6" t="s">
        <v>184</v>
      </c>
      <c r="C41" s="399" t="s">
        <v>185</v>
      </c>
      <c r="D41" s="400"/>
      <c r="E41" s="400"/>
      <c r="F41" s="400"/>
      <c r="G41" s="401"/>
      <c r="H41" s="399" t="s">
        <v>186</v>
      </c>
      <c r="I41" s="400"/>
      <c r="J41" s="400"/>
      <c r="K41" s="400"/>
      <c r="L41" s="401"/>
      <c r="M41" s="251" t="s">
        <v>137</v>
      </c>
      <c r="N41" s="252" t="s">
        <v>137</v>
      </c>
      <c r="O41" s="253" t="s">
        <v>137</v>
      </c>
      <c r="P41" s="251" t="s">
        <v>137</v>
      </c>
      <c r="Q41" s="256" t="s">
        <v>289</v>
      </c>
      <c r="R41" s="255" t="s">
        <v>137</v>
      </c>
      <c r="S41" s="257" t="s">
        <v>137</v>
      </c>
      <c r="T41" s="258" t="s">
        <v>90</v>
      </c>
      <c r="U41" s="259" t="s">
        <v>137</v>
      </c>
      <c r="V41" s="260" t="s">
        <v>137</v>
      </c>
      <c r="W41" s="258" t="s">
        <v>137</v>
      </c>
      <c r="X41" s="261" t="s">
        <v>90</v>
      </c>
      <c r="Y41" s="402" t="str">
        <f>IF(入力シート!B36="","",入力シート!B36)</f>
        <v/>
      </c>
      <c r="Z41" s="403"/>
      <c r="AA41" s="65">
        <v>42.6</v>
      </c>
      <c r="AB41" s="7">
        <v>45</v>
      </c>
      <c r="AC41" s="62" t="str">
        <f>IF(入力シート!C36="","",入力シート!C36)</f>
        <v/>
      </c>
      <c r="AD41" s="65">
        <v>11.4</v>
      </c>
      <c r="AE41" s="8">
        <v>10.7</v>
      </c>
    </row>
    <row r="42" spans="2:31" ht="60" customHeight="1">
      <c r="B42" s="6" t="s">
        <v>187</v>
      </c>
      <c r="C42" s="399" t="s">
        <v>188</v>
      </c>
      <c r="D42" s="400"/>
      <c r="E42" s="400"/>
      <c r="F42" s="400"/>
      <c r="G42" s="401"/>
      <c r="H42" s="399" t="s">
        <v>189</v>
      </c>
      <c r="I42" s="400"/>
      <c r="J42" s="400"/>
      <c r="K42" s="400"/>
      <c r="L42" s="401"/>
      <c r="M42" s="251" t="s">
        <v>137</v>
      </c>
      <c r="N42" s="252" t="s">
        <v>137</v>
      </c>
      <c r="O42" s="253" t="s">
        <v>137</v>
      </c>
      <c r="P42" s="251" t="s">
        <v>137</v>
      </c>
      <c r="Q42" s="254" t="s">
        <v>137</v>
      </c>
      <c r="R42" s="255" t="s">
        <v>294</v>
      </c>
      <c r="S42" s="257" t="s">
        <v>137</v>
      </c>
      <c r="T42" s="258" t="s">
        <v>90</v>
      </c>
      <c r="U42" s="259" t="s">
        <v>137</v>
      </c>
      <c r="V42" s="260" t="s">
        <v>90</v>
      </c>
      <c r="W42" s="258" t="s">
        <v>137</v>
      </c>
      <c r="X42" s="261" t="s">
        <v>137</v>
      </c>
      <c r="Y42" s="402" t="str">
        <f>IF(入力シート!B37="","",入力シート!B37)</f>
        <v/>
      </c>
      <c r="Z42" s="403"/>
      <c r="AA42" s="65">
        <v>70.599999999999994</v>
      </c>
      <c r="AB42" s="7">
        <v>71.599999999999994</v>
      </c>
      <c r="AC42" s="62" t="str">
        <f>IF(入力シート!C37="","",入力シート!C37)</f>
        <v/>
      </c>
      <c r="AD42" s="65">
        <v>0.6</v>
      </c>
      <c r="AE42" s="8">
        <v>0.7</v>
      </c>
    </row>
    <row r="43" spans="2:31" ht="60" customHeight="1">
      <c r="B43" s="6" t="s">
        <v>190</v>
      </c>
      <c r="C43" s="399" t="s">
        <v>191</v>
      </c>
      <c r="D43" s="400"/>
      <c r="E43" s="400"/>
      <c r="F43" s="400"/>
      <c r="G43" s="401"/>
      <c r="H43" s="399" t="s">
        <v>192</v>
      </c>
      <c r="I43" s="400"/>
      <c r="J43" s="400"/>
      <c r="K43" s="400"/>
      <c r="L43" s="401"/>
      <c r="M43" s="251" t="s">
        <v>293</v>
      </c>
      <c r="N43" s="252" t="s">
        <v>137</v>
      </c>
      <c r="O43" s="253" t="s">
        <v>137</v>
      </c>
      <c r="P43" s="251" t="s">
        <v>137</v>
      </c>
      <c r="Q43" s="256" t="s">
        <v>137</v>
      </c>
      <c r="R43" s="255" t="s">
        <v>137</v>
      </c>
      <c r="S43" s="257" t="s">
        <v>90</v>
      </c>
      <c r="T43" s="258" t="s">
        <v>137</v>
      </c>
      <c r="U43" s="259" t="s">
        <v>137</v>
      </c>
      <c r="V43" s="260" t="s">
        <v>137</v>
      </c>
      <c r="W43" s="258" t="s">
        <v>90</v>
      </c>
      <c r="X43" s="261" t="s">
        <v>137</v>
      </c>
      <c r="Y43" s="402" t="str">
        <f>IF(入力シート!B38="","",入力シート!B38)</f>
        <v/>
      </c>
      <c r="Z43" s="403"/>
      <c r="AA43" s="65">
        <v>32.200000000000003</v>
      </c>
      <c r="AB43" s="7">
        <v>35.200000000000003</v>
      </c>
      <c r="AC43" s="62" t="str">
        <f>IF(入力シート!C38="","",入力シート!C38)</f>
        <v/>
      </c>
      <c r="AD43" s="65">
        <v>23.4</v>
      </c>
      <c r="AE43" s="8">
        <v>19.8</v>
      </c>
    </row>
    <row r="44" spans="2:31" ht="60" customHeight="1">
      <c r="B44" s="6" t="s">
        <v>193</v>
      </c>
      <c r="C44" s="399" t="s">
        <v>194</v>
      </c>
      <c r="D44" s="400"/>
      <c r="E44" s="400"/>
      <c r="F44" s="400"/>
      <c r="G44" s="401"/>
      <c r="H44" s="399" t="s">
        <v>195</v>
      </c>
      <c r="I44" s="400"/>
      <c r="J44" s="400"/>
      <c r="K44" s="400"/>
      <c r="L44" s="401"/>
      <c r="M44" s="251" t="s">
        <v>137</v>
      </c>
      <c r="N44" s="252" t="s">
        <v>137</v>
      </c>
      <c r="O44" s="253" t="s">
        <v>137</v>
      </c>
      <c r="P44" s="251" t="s">
        <v>137</v>
      </c>
      <c r="Q44" s="254" t="s">
        <v>137</v>
      </c>
      <c r="R44" s="255" t="s">
        <v>293</v>
      </c>
      <c r="S44" s="257" t="s">
        <v>137</v>
      </c>
      <c r="T44" s="258" t="s">
        <v>90</v>
      </c>
      <c r="U44" s="259" t="s">
        <v>137</v>
      </c>
      <c r="V44" s="260" t="s">
        <v>90</v>
      </c>
      <c r="W44" s="258" t="s">
        <v>137</v>
      </c>
      <c r="X44" s="261" t="s">
        <v>137</v>
      </c>
      <c r="Y44" s="404" t="str">
        <f>IF(入力シート!B39="","",入力シート!B39)</f>
        <v/>
      </c>
      <c r="Z44" s="405"/>
      <c r="AA44" s="65">
        <v>65.900000000000006</v>
      </c>
      <c r="AB44" s="7">
        <v>68.7</v>
      </c>
      <c r="AC44" s="148" t="str">
        <f>IF(入力シート!C39="","",入力シート!C39)</f>
        <v/>
      </c>
      <c r="AD44" s="65">
        <v>1</v>
      </c>
      <c r="AE44" s="8">
        <v>1.1000000000000001</v>
      </c>
    </row>
    <row r="45" spans="2:31" ht="60" customHeight="1" thickBot="1">
      <c r="B45" s="6" t="s">
        <v>196</v>
      </c>
      <c r="C45" s="399" t="s">
        <v>197</v>
      </c>
      <c r="D45" s="400"/>
      <c r="E45" s="400"/>
      <c r="F45" s="400"/>
      <c r="G45" s="401"/>
      <c r="H45" s="399" t="s">
        <v>198</v>
      </c>
      <c r="I45" s="400"/>
      <c r="J45" s="400"/>
      <c r="K45" s="400"/>
      <c r="L45" s="401"/>
      <c r="M45" s="251" t="s">
        <v>137</v>
      </c>
      <c r="N45" s="252" t="s">
        <v>137</v>
      </c>
      <c r="O45" s="253" t="s">
        <v>137</v>
      </c>
      <c r="P45" s="251" t="s">
        <v>137</v>
      </c>
      <c r="Q45" s="257" t="s">
        <v>137</v>
      </c>
      <c r="R45" s="255" t="s">
        <v>296</v>
      </c>
      <c r="S45" s="257" t="s">
        <v>137</v>
      </c>
      <c r="T45" s="258" t="s">
        <v>90</v>
      </c>
      <c r="U45" s="259" t="s">
        <v>137</v>
      </c>
      <c r="V45" s="260" t="s">
        <v>137</v>
      </c>
      <c r="W45" s="258" t="s">
        <v>137</v>
      </c>
      <c r="X45" s="261" t="s">
        <v>90</v>
      </c>
      <c r="Y45" s="397" t="str">
        <f>IF(入力シート!B40="","",入力シート!B40)</f>
        <v/>
      </c>
      <c r="Z45" s="398"/>
      <c r="AA45" s="65">
        <v>35.1</v>
      </c>
      <c r="AB45" s="7">
        <v>38.9</v>
      </c>
      <c r="AC45" s="63" t="str">
        <f>IF(入力シート!C40="","",入力シート!C40)</f>
        <v/>
      </c>
      <c r="AD45" s="65">
        <v>21.5</v>
      </c>
      <c r="AE45" s="8">
        <v>18.600000000000001</v>
      </c>
    </row>
    <row r="46" spans="2:31" ht="4.5" customHeight="1">
      <c r="B46" s="9"/>
      <c r="C46" s="10"/>
      <c r="D46" s="10"/>
      <c r="E46" s="10"/>
      <c r="F46" s="10"/>
      <c r="G46" s="10"/>
      <c r="H46" s="16"/>
      <c r="I46" s="16"/>
      <c r="J46" s="16"/>
      <c r="K46" s="11"/>
      <c r="L46" s="11"/>
      <c r="M46" s="11"/>
      <c r="N46" s="11"/>
      <c r="O46" s="17"/>
      <c r="P46" s="17"/>
      <c r="Q46" s="17"/>
      <c r="R46" s="17"/>
      <c r="S46" s="17"/>
      <c r="V46" s="17"/>
      <c r="W46" s="17"/>
      <c r="X46" s="17"/>
      <c r="Y46" s="12"/>
      <c r="Z46" s="12"/>
      <c r="AA46" s="13"/>
      <c r="AB46" s="13"/>
      <c r="AC46" s="12"/>
      <c r="AD46" s="13"/>
      <c r="AE46" s="13"/>
    </row>
    <row r="47" spans="2:31" ht="18" customHeight="1">
      <c r="B47" s="14"/>
      <c r="C47" s="14"/>
    </row>
    <row r="48" spans="2:31" s="69" customFormat="1" ht="18" customHeight="1" thickBot="1">
      <c r="C48" s="122"/>
      <c r="D48" s="122"/>
      <c r="E48" s="122"/>
      <c r="F48" s="122"/>
      <c r="G48" s="122"/>
      <c r="H48" s="122"/>
      <c r="I48" s="122"/>
      <c r="J48" s="122"/>
      <c r="K48" s="122"/>
      <c r="L48" s="122"/>
      <c r="M48" s="122"/>
      <c r="N48" s="122"/>
      <c r="O48" s="122"/>
      <c r="P48" s="122"/>
      <c r="Q48" s="122"/>
      <c r="R48" s="122"/>
      <c r="S48" s="122"/>
      <c r="T48" s="122"/>
      <c r="U48" s="122"/>
      <c r="V48" s="122"/>
      <c r="W48" s="122"/>
      <c r="X48" s="122"/>
      <c r="Y48" s="122"/>
    </row>
    <row r="49" spans="2:43" s="66" customFormat="1" ht="30.6" customHeight="1" thickBot="1">
      <c r="B49" s="149" t="s">
        <v>38</v>
      </c>
      <c r="C49" s="150" t="s">
        <v>39</v>
      </c>
      <c r="D49" s="137"/>
      <c r="E49" s="149" t="s">
        <v>38</v>
      </c>
      <c r="F49" s="150" t="s">
        <v>154</v>
      </c>
      <c r="G49" s="137"/>
      <c r="H49" s="137"/>
      <c r="I49" s="137"/>
      <c r="J49" s="137"/>
      <c r="K49" s="137"/>
      <c r="L49" s="137"/>
      <c r="Z49" s="396"/>
      <c r="AA49" s="396"/>
      <c r="AB49" s="396"/>
      <c r="AC49" s="396"/>
      <c r="AD49" s="396"/>
      <c r="AE49" s="396"/>
    </row>
    <row r="50" spans="2:43" s="66" customFormat="1" ht="18" customHeight="1">
      <c r="B50" s="151" t="str">
        <f>B31</f>
        <v>１一</v>
      </c>
      <c r="C50" s="152" t="e">
        <f>Y31-AB31</f>
        <v>#VALUE!</v>
      </c>
      <c r="D50" s="138"/>
      <c r="E50" s="151" t="str">
        <f>B31</f>
        <v>１一</v>
      </c>
      <c r="F50" s="152" t="e">
        <f>AE31-AC31</f>
        <v>#VALUE!</v>
      </c>
      <c r="G50" s="139"/>
      <c r="H50" s="139"/>
      <c r="I50" s="139"/>
      <c r="J50" s="139"/>
      <c r="K50" s="139"/>
      <c r="L50" s="139"/>
      <c r="AI50" s="156" t="s">
        <v>41</v>
      </c>
      <c r="AJ50" s="157" t="s">
        <v>42</v>
      </c>
      <c r="AK50" s="157" t="s">
        <v>43</v>
      </c>
      <c r="AL50" s="157"/>
      <c r="AM50" s="157"/>
      <c r="AN50" s="157"/>
      <c r="AO50" s="157" t="s">
        <v>41</v>
      </c>
      <c r="AP50" s="157" t="s">
        <v>42</v>
      </c>
      <c r="AQ50" s="158" t="s">
        <v>43</v>
      </c>
    </row>
    <row r="51" spans="2:43" s="66" customFormat="1" ht="18" customHeight="1">
      <c r="B51" s="151" t="str">
        <f t="shared" ref="B51:B64" si="1">B32</f>
        <v>１二</v>
      </c>
      <c r="C51" s="152" t="e">
        <f t="shared" ref="C51:C58" si="2">Y32-AB32</f>
        <v>#VALUE!</v>
      </c>
      <c r="D51" s="138"/>
      <c r="E51" s="151" t="str">
        <f t="shared" ref="E51:E64" si="3">B32</f>
        <v>１二</v>
      </c>
      <c r="F51" s="152" t="e">
        <f t="shared" ref="F51:F64" si="4">AE32-AC32</f>
        <v>#VALUE!</v>
      </c>
      <c r="G51" s="139"/>
      <c r="H51" s="139"/>
      <c r="I51" s="396"/>
      <c r="J51" s="396"/>
      <c r="Y51" s="123"/>
      <c r="Z51" s="143"/>
      <c r="AA51" s="144"/>
      <c r="AB51" s="143"/>
      <c r="AC51" s="144"/>
      <c r="AD51" s="143"/>
      <c r="AE51" s="144"/>
      <c r="AI51" s="239">
        <v>2.5</v>
      </c>
      <c r="AJ51" s="66">
        <v>3.3</v>
      </c>
      <c r="AN51" s="66" t="s">
        <v>258</v>
      </c>
      <c r="AO51" s="66">
        <f>AI51/100</f>
        <v>2.5000000000000001E-2</v>
      </c>
      <c r="AP51" s="66">
        <f>AJ51/100</f>
        <v>3.3000000000000002E-2</v>
      </c>
      <c r="AQ51" s="191" t="str">
        <f>BF11</f>
        <v/>
      </c>
    </row>
    <row r="52" spans="2:43" s="66" customFormat="1" ht="18" customHeight="1">
      <c r="B52" s="151" t="str">
        <f t="shared" si="1"/>
        <v>１三</v>
      </c>
      <c r="C52" s="152" t="e">
        <f t="shared" si="2"/>
        <v>#VALUE!</v>
      </c>
      <c r="D52" s="138"/>
      <c r="E52" s="151" t="str">
        <f t="shared" si="3"/>
        <v>１三</v>
      </c>
      <c r="F52" s="152" t="e">
        <f t="shared" si="4"/>
        <v>#VALUE!</v>
      </c>
      <c r="G52" s="139"/>
      <c r="H52" s="139"/>
      <c r="I52" s="396"/>
      <c r="J52" s="396"/>
      <c r="K52" s="139"/>
      <c r="L52" s="139"/>
      <c r="Y52" s="123"/>
      <c r="Z52" s="143"/>
      <c r="AA52" s="144"/>
      <c r="AB52" s="143"/>
      <c r="AC52" s="144"/>
      <c r="AD52" s="143"/>
      <c r="AE52" s="144"/>
      <c r="AI52" s="239">
        <v>6.4</v>
      </c>
      <c r="AJ52" s="155">
        <v>7.7</v>
      </c>
      <c r="AN52" s="123" t="s">
        <v>93</v>
      </c>
      <c r="AO52" s="66">
        <f>AI52/100</f>
        <v>6.4000000000000001E-2</v>
      </c>
      <c r="AP52" s="66">
        <f>AJ52/100</f>
        <v>7.6999999999999999E-2</v>
      </c>
      <c r="AQ52" s="191" t="str">
        <f>BF12</f>
        <v/>
      </c>
    </row>
    <row r="53" spans="2:43" s="66" customFormat="1" ht="18" customHeight="1">
      <c r="B53" s="151" t="str">
        <f t="shared" si="1"/>
        <v>２一</v>
      </c>
      <c r="C53" s="152" t="e">
        <f t="shared" si="2"/>
        <v>#VALUE!</v>
      </c>
      <c r="D53" s="138"/>
      <c r="E53" s="151" t="str">
        <f t="shared" si="3"/>
        <v>２一</v>
      </c>
      <c r="F53" s="152" t="e">
        <f t="shared" si="4"/>
        <v>#VALUE!</v>
      </c>
      <c r="G53" s="139"/>
      <c r="H53" s="139"/>
      <c r="I53" s="396"/>
      <c r="J53" s="396"/>
      <c r="Y53" s="123"/>
      <c r="Z53" s="143"/>
      <c r="AA53" s="144"/>
      <c r="AB53" s="143"/>
      <c r="AC53" s="144"/>
      <c r="AD53" s="143"/>
      <c r="AE53" s="144"/>
      <c r="AI53" s="239">
        <v>9.1</v>
      </c>
      <c r="AJ53" s="155">
        <v>10.7</v>
      </c>
      <c r="AN53" s="123" t="s">
        <v>94</v>
      </c>
      <c r="AO53" s="66">
        <f t="shared" ref="AO53:AO67" si="5">AI53/100</f>
        <v>9.0999999999999998E-2</v>
      </c>
      <c r="AP53" s="66">
        <f t="shared" ref="AP53:AP67" si="6">AJ53/100</f>
        <v>0.107</v>
      </c>
      <c r="AQ53" s="191" t="str">
        <f t="shared" ref="AQ53:AQ67" si="7">BF13</f>
        <v/>
      </c>
    </row>
    <row r="54" spans="2:43" s="66" customFormat="1" ht="18" customHeight="1">
      <c r="B54" s="151" t="str">
        <f t="shared" si="1"/>
        <v>２二</v>
      </c>
      <c r="C54" s="152" t="e">
        <f t="shared" si="2"/>
        <v>#VALUE!</v>
      </c>
      <c r="D54" s="138"/>
      <c r="E54" s="151" t="str">
        <f t="shared" si="3"/>
        <v>２二</v>
      </c>
      <c r="F54" s="152" t="e">
        <f t="shared" si="4"/>
        <v>#VALUE!</v>
      </c>
      <c r="G54" s="139"/>
      <c r="H54" s="139"/>
      <c r="I54" s="396"/>
      <c r="J54" s="396"/>
      <c r="K54" s="139"/>
      <c r="L54" s="139"/>
      <c r="Y54" s="123"/>
      <c r="Z54" s="143"/>
      <c r="AA54" s="144"/>
      <c r="AB54" s="143"/>
      <c r="AC54" s="144"/>
      <c r="AD54" s="143"/>
      <c r="AE54" s="144"/>
      <c r="AI54" s="239">
        <v>11.1</v>
      </c>
      <c r="AJ54" s="155">
        <v>11.8</v>
      </c>
      <c r="AN54" s="123" t="s">
        <v>95</v>
      </c>
      <c r="AO54" s="66">
        <f t="shared" si="5"/>
        <v>0.111</v>
      </c>
      <c r="AP54" s="66">
        <f t="shared" si="6"/>
        <v>0.11800000000000001</v>
      </c>
      <c r="AQ54" s="191" t="str">
        <f t="shared" si="7"/>
        <v/>
      </c>
    </row>
    <row r="55" spans="2:43" s="66" customFormat="1" ht="18" customHeight="1">
      <c r="B55" s="151" t="str">
        <f t="shared" si="1"/>
        <v>２三</v>
      </c>
      <c r="C55" s="152" t="e">
        <f t="shared" si="2"/>
        <v>#VALUE!</v>
      </c>
      <c r="D55" s="138"/>
      <c r="E55" s="151" t="str">
        <f t="shared" si="3"/>
        <v>２三</v>
      </c>
      <c r="F55" s="152" t="e">
        <f t="shared" si="4"/>
        <v>#VALUE!</v>
      </c>
      <c r="G55" s="139"/>
      <c r="H55" s="139"/>
      <c r="I55" s="396"/>
      <c r="J55" s="396"/>
      <c r="Y55" s="123"/>
      <c r="Z55" s="143"/>
      <c r="AA55" s="144"/>
      <c r="AB55" s="143"/>
      <c r="AC55" s="144"/>
      <c r="AD55" s="143"/>
      <c r="AE55" s="144"/>
      <c r="AI55" s="239">
        <v>10.6</v>
      </c>
      <c r="AJ55" s="155">
        <v>11.5</v>
      </c>
      <c r="AN55" s="123" t="s">
        <v>96</v>
      </c>
      <c r="AO55" s="66">
        <f t="shared" si="5"/>
        <v>0.106</v>
      </c>
      <c r="AP55" s="66">
        <f t="shared" si="6"/>
        <v>0.115</v>
      </c>
      <c r="AQ55" s="191" t="str">
        <f t="shared" si="7"/>
        <v/>
      </c>
    </row>
    <row r="56" spans="2:43" s="66" customFormat="1" ht="18" customHeight="1">
      <c r="B56" s="151" t="str">
        <f t="shared" si="1"/>
        <v>２四</v>
      </c>
      <c r="C56" s="152" t="e">
        <f t="shared" si="2"/>
        <v>#VALUE!</v>
      </c>
      <c r="D56" s="138"/>
      <c r="E56" s="151" t="str">
        <f t="shared" si="3"/>
        <v>２四</v>
      </c>
      <c r="F56" s="152" t="e">
        <f t="shared" si="4"/>
        <v>#VALUE!</v>
      </c>
      <c r="G56" s="139"/>
      <c r="H56" s="139"/>
      <c r="I56" s="396"/>
      <c r="J56" s="396"/>
      <c r="K56" s="139"/>
      <c r="L56" s="139"/>
      <c r="Y56" s="123"/>
      <c r="Z56" s="143"/>
      <c r="AA56" s="144"/>
      <c r="AB56" s="143"/>
      <c r="AC56" s="144"/>
      <c r="AD56" s="143"/>
      <c r="AE56" s="144"/>
      <c r="AI56" s="239">
        <v>11.9</v>
      </c>
      <c r="AJ56" s="155">
        <v>10.6</v>
      </c>
      <c r="AN56" s="123" t="s">
        <v>97</v>
      </c>
      <c r="AO56" s="66">
        <f t="shared" si="5"/>
        <v>0.11900000000000001</v>
      </c>
      <c r="AP56" s="66">
        <f t="shared" si="6"/>
        <v>0.106</v>
      </c>
      <c r="AQ56" s="191" t="str">
        <f t="shared" si="7"/>
        <v/>
      </c>
    </row>
    <row r="57" spans="2:43" s="66" customFormat="1" ht="18" customHeight="1">
      <c r="B57" s="151" t="str">
        <f t="shared" si="1"/>
        <v>３一</v>
      </c>
      <c r="C57" s="152" t="e">
        <f t="shared" si="2"/>
        <v>#VALUE!</v>
      </c>
      <c r="D57" s="138"/>
      <c r="E57" s="151" t="str">
        <f t="shared" si="3"/>
        <v>３一</v>
      </c>
      <c r="F57" s="152" t="e">
        <f t="shared" si="4"/>
        <v>#VALUE!</v>
      </c>
      <c r="G57" s="139"/>
      <c r="H57" s="139"/>
      <c r="I57" s="396"/>
      <c r="J57" s="396"/>
      <c r="Y57" s="123"/>
      <c r="Z57" s="143"/>
      <c r="AA57" s="144"/>
      <c r="AB57" s="143"/>
      <c r="AC57" s="144"/>
      <c r="AD57" s="143"/>
      <c r="AE57" s="144"/>
      <c r="AI57" s="239">
        <v>9.9</v>
      </c>
      <c r="AJ57" s="155">
        <v>9.5</v>
      </c>
      <c r="AN57" s="123" t="s">
        <v>98</v>
      </c>
      <c r="AO57" s="66">
        <f t="shared" si="5"/>
        <v>9.9000000000000005E-2</v>
      </c>
      <c r="AP57" s="66">
        <f t="shared" si="6"/>
        <v>9.5000000000000001E-2</v>
      </c>
      <c r="AQ57" s="191" t="str">
        <f t="shared" si="7"/>
        <v/>
      </c>
    </row>
    <row r="58" spans="2:43" s="66" customFormat="1" ht="18" customHeight="1">
      <c r="B58" s="151" t="str">
        <f t="shared" si="1"/>
        <v>３二</v>
      </c>
      <c r="C58" s="152" t="e">
        <f t="shared" si="2"/>
        <v>#VALUE!</v>
      </c>
      <c r="D58" s="138"/>
      <c r="E58" s="151" t="str">
        <f t="shared" si="3"/>
        <v>３二</v>
      </c>
      <c r="F58" s="152" t="e">
        <f t="shared" si="4"/>
        <v>#VALUE!</v>
      </c>
      <c r="G58" s="139"/>
      <c r="H58" s="139"/>
      <c r="I58" s="396"/>
      <c r="J58" s="396"/>
      <c r="Y58" s="123"/>
      <c r="Z58" s="143"/>
      <c r="AA58" s="144"/>
      <c r="AB58" s="143"/>
      <c r="AC58" s="144"/>
      <c r="AD58" s="143"/>
      <c r="AE58" s="144"/>
      <c r="AI58" s="239">
        <v>8.9</v>
      </c>
      <c r="AJ58" s="155">
        <v>8.3000000000000007</v>
      </c>
      <c r="AN58" s="123" t="s">
        <v>99</v>
      </c>
      <c r="AO58" s="66">
        <f t="shared" si="5"/>
        <v>8.900000000000001E-2</v>
      </c>
      <c r="AP58" s="66">
        <f t="shared" si="6"/>
        <v>8.3000000000000004E-2</v>
      </c>
      <c r="AQ58" s="191" t="str">
        <f t="shared" si="7"/>
        <v/>
      </c>
    </row>
    <row r="59" spans="2:43" s="66" customFormat="1" ht="18" customHeight="1">
      <c r="B59" s="151" t="str">
        <f t="shared" si="1"/>
        <v>３三</v>
      </c>
      <c r="C59" s="152" t="e">
        <f t="shared" ref="C59:C64" si="8">Y40-AB40</f>
        <v>#VALUE!</v>
      </c>
      <c r="D59" s="138"/>
      <c r="E59" s="151" t="str">
        <f t="shared" si="3"/>
        <v>３三</v>
      </c>
      <c r="F59" s="152" t="e">
        <f t="shared" si="4"/>
        <v>#VALUE!</v>
      </c>
      <c r="G59" s="139"/>
      <c r="H59" s="139"/>
      <c r="I59" s="396"/>
      <c r="J59" s="396"/>
      <c r="K59" s="139"/>
      <c r="L59" s="139"/>
      <c r="Y59" s="123"/>
      <c r="Z59" s="143"/>
      <c r="AA59" s="144"/>
      <c r="AB59" s="143"/>
      <c r="AC59" s="144"/>
      <c r="AD59" s="143"/>
      <c r="AE59" s="144"/>
      <c r="AI59" s="239">
        <v>7.4</v>
      </c>
      <c r="AJ59" s="155">
        <v>7.1</v>
      </c>
      <c r="AN59" s="123" t="s">
        <v>100</v>
      </c>
      <c r="AO59" s="66">
        <f t="shared" si="5"/>
        <v>7.400000000000001E-2</v>
      </c>
      <c r="AP59" s="66">
        <f t="shared" si="6"/>
        <v>7.0999999999999994E-2</v>
      </c>
      <c r="AQ59" s="191" t="str">
        <f t="shared" si="7"/>
        <v/>
      </c>
    </row>
    <row r="60" spans="2:43" s="66" customFormat="1" ht="18" customHeight="1">
      <c r="B60" s="151" t="str">
        <f t="shared" si="1"/>
        <v>３四</v>
      </c>
      <c r="C60" s="152" t="e">
        <f t="shared" si="8"/>
        <v>#VALUE!</v>
      </c>
      <c r="D60" s="138"/>
      <c r="E60" s="151" t="str">
        <f t="shared" si="3"/>
        <v>３四</v>
      </c>
      <c r="F60" s="152" t="e">
        <f t="shared" si="4"/>
        <v>#VALUE!</v>
      </c>
      <c r="G60" s="139"/>
      <c r="H60" s="139"/>
      <c r="I60" s="396"/>
      <c r="J60" s="396"/>
      <c r="Y60" s="123"/>
      <c r="Z60" s="143"/>
      <c r="AA60" s="144"/>
      <c r="AB60" s="143"/>
      <c r="AC60" s="144"/>
      <c r="AD60" s="143"/>
      <c r="AE60" s="144"/>
      <c r="AI60" s="239">
        <v>6.8</v>
      </c>
      <c r="AJ60" s="155">
        <v>6.1</v>
      </c>
      <c r="AN60" s="123" t="s">
        <v>101</v>
      </c>
      <c r="AO60" s="66">
        <f t="shared" si="5"/>
        <v>6.8000000000000005E-2</v>
      </c>
      <c r="AP60" s="66">
        <f t="shared" si="6"/>
        <v>6.0999999999999999E-2</v>
      </c>
      <c r="AQ60" s="191" t="str">
        <f t="shared" si="7"/>
        <v/>
      </c>
    </row>
    <row r="61" spans="2:43" s="66" customFormat="1" ht="18" customHeight="1">
      <c r="B61" s="151" t="str">
        <f t="shared" si="1"/>
        <v>４一</v>
      </c>
      <c r="C61" s="152" t="e">
        <f t="shared" si="8"/>
        <v>#VALUE!</v>
      </c>
      <c r="D61" s="138"/>
      <c r="E61" s="151" t="str">
        <f t="shared" si="3"/>
        <v>４一</v>
      </c>
      <c r="F61" s="152" t="e">
        <f t="shared" si="4"/>
        <v>#VALUE!</v>
      </c>
      <c r="G61" s="139"/>
      <c r="H61" s="139"/>
      <c r="I61" s="396"/>
      <c r="J61" s="396"/>
      <c r="K61" s="139"/>
      <c r="L61" s="139"/>
      <c r="Y61" s="123"/>
      <c r="Z61" s="143"/>
      <c r="AA61" s="144"/>
      <c r="AB61" s="143"/>
      <c r="AC61" s="144"/>
      <c r="AD61" s="143"/>
      <c r="AE61" s="144"/>
      <c r="AI61" s="239">
        <v>5.8</v>
      </c>
      <c r="AJ61" s="155">
        <v>4.8</v>
      </c>
      <c r="AN61" s="123" t="s">
        <v>102</v>
      </c>
      <c r="AO61" s="66">
        <f t="shared" si="5"/>
        <v>5.7999999999999996E-2</v>
      </c>
      <c r="AP61" s="66">
        <f>AJ61/100</f>
        <v>4.8000000000000001E-2</v>
      </c>
      <c r="AQ61" s="191" t="str">
        <f t="shared" si="7"/>
        <v/>
      </c>
    </row>
    <row r="62" spans="2:43" s="66" customFormat="1" ht="18" customHeight="1">
      <c r="B62" s="151" t="str">
        <f t="shared" si="1"/>
        <v>４二</v>
      </c>
      <c r="C62" s="152" t="e">
        <f t="shared" si="8"/>
        <v>#VALUE!</v>
      </c>
      <c r="D62" s="138"/>
      <c r="E62" s="151" t="str">
        <f t="shared" si="3"/>
        <v>４二</v>
      </c>
      <c r="F62" s="152" t="e">
        <f t="shared" si="4"/>
        <v>#VALUE!</v>
      </c>
      <c r="G62" s="139"/>
      <c r="H62" s="139"/>
      <c r="I62" s="396"/>
      <c r="J62" s="396"/>
      <c r="Y62" s="123"/>
      <c r="Z62" s="143"/>
      <c r="AA62" s="144"/>
      <c r="AB62" s="143"/>
      <c r="AC62" s="144"/>
      <c r="AD62" s="143"/>
      <c r="AE62" s="144"/>
      <c r="AI62" s="239">
        <v>4.0999999999999996</v>
      </c>
      <c r="AJ62" s="155">
        <v>3.6</v>
      </c>
      <c r="AN62" s="123" t="s">
        <v>103</v>
      </c>
      <c r="AO62" s="66">
        <f t="shared" si="5"/>
        <v>4.0999999999999995E-2</v>
      </c>
      <c r="AP62" s="66">
        <f t="shared" si="6"/>
        <v>3.6000000000000004E-2</v>
      </c>
      <c r="AQ62" s="191" t="str">
        <f t="shared" si="7"/>
        <v/>
      </c>
    </row>
    <row r="63" spans="2:43" s="66" customFormat="1" ht="18" customHeight="1">
      <c r="B63" s="151" t="str">
        <f t="shared" si="1"/>
        <v>４三</v>
      </c>
      <c r="C63" s="152" t="e">
        <f t="shared" si="8"/>
        <v>#VALUE!</v>
      </c>
      <c r="D63" s="138"/>
      <c r="E63" s="151" t="str">
        <f t="shared" si="3"/>
        <v>４三</v>
      </c>
      <c r="F63" s="152" t="e">
        <f t="shared" si="4"/>
        <v>#VALUE!</v>
      </c>
      <c r="G63" s="139"/>
      <c r="H63" s="139"/>
      <c r="I63" s="141"/>
      <c r="J63" s="141"/>
      <c r="Y63" s="123"/>
      <c r="Z63" s="143"/>
      <c r="AA63" s="144"/>
      <c r="AB63" s="143"/>
      <c r="AC63" s="144"/>
      <c r="AD63" s="143"/>
      <c r="AE63" s="144"/>
      <c r="AI63" s="239">
        <v>3.3</v>
      </c>
      <c r="AJ63" s="155">
        <v>2.6</v>
      </c>
      <c r="AN63" s="123" t="s">
        <v>104</v>
      </c>
      <c r="AO63" s="66">
        <f t="shared" si="5"/>
        <v>3.3000000000000002E-2</v>
      </c>
      <c r="AP63" s="66">
        <f t="shared" si="6"/>
        <v>2.6000000000000002E-2</v>
      </c>
      <c r="AQ63" s="191" t="str">
        <f t="shared" si="7"/>
        <v/>
      </c>
    </row>
    <row r="64" spans="2:43" s="66" customFormat="1" ht="18" customHeight="1" thickBot="1">
      <c r="B64" s="153" t="str">
        <f t="shared" si="1"/>
        <v>４四</v>
      </c>
      <c r="C64" s="154" t="e">
        <f t="shared" si="8"/>
        <v>#VALUE!</v>
      </c>
      <c r="D64" s="139"/>
      <c r="E64" s="153" t="str">
        <f t="shared" si="3"/>
        <v>４四</v>
      </c>
      <c r="F64" s="154" t="e">
        <f t="shared" si="4"/>
        <v>#VALUE!</v>
      </c>
      <c r="G64" s="139"/>
      <c r="H64" s="139"/>
      <c r="I64" s="396"/>
      <c r="J64" s="396"/>
      <c r="K64" s="139"/>
      <c r="L64" s="139"/>
      <c r="Y64" s="123"/>
      <c r="Z64" s="143"/>
      <c r="AA64" s="144"/>
      <c r="AB64" s="143"/>
      <c r="AC64" s="144"/>
      <c r="AD64" s="143"/>
      <c r="AE64" s="144"/>
      <c r="AI64" s="239">
        <v>1.4</v>
      </c>
      <c r="AJ64" s="155">
        <v>1.5</v>
      </c>
      <c r="AN64" s="123" t="s">
        <v>105</v>
      </c>
      <c r="AO64" s="66">
        <f t="shared" si="5"/>
        <v>1.3999999999999999E-2</v>
      </c>
      <c r="AP64" s="66">
        <f t="shared" si="6"/>
        <v>1.4999999999999999E-2</v>
      </c>
      <c r="AQ64" s="191" t="str">
        <f t="shared" si="7"/>
        <v/>
      </c>
    </row>
    <row r="65" spans="1:52" s="79" customFormat="1" ht="18" customHeight="1">
      <c r="B65" s="389" t="s">
        <v>114</v>
      </c>
      <c r="C65" s="390"/>
      <c r="D65" s="80"/>
      <c r="E65" s="389" t="s">
        <v>115</v>
      </c>
      <c r="F65" s="390"/>
      <c r="G65" s="80"/>
      <c r="H65" s="80"/>
      <c r="I65" s="80"/>
      <c r="J65" s="80"/>
      <c r="K65" s="80"/>
      <c r="L65" s="80"/>
      <c r="V65" s="66"/>
      <c r="W65" s="66"/>
      <c r="X65" s="66"/>
      <c r="Y65" s="123"/>
      <c r="Z65" s="143"/>
      <c r="AA65" s="144"/>
      <c r="AB65" s="143"/>
      <c r="AC65" s="144"/>
      <c r="AD65" s="143"/>
      <c r="AE65" s="144"/>
      <c r="AF65" s="66"/>
      <c r="AG65" s="66"/>
      <c r="AH65" s="66"/>
      <c r="AI65" s="239">
        <v>0.7</v>
      </c>
      <c r="AJ65" s="155">
        <v>0.7</v>
      </c>
      <c r="AK65" s="66"/>
      <c r="AL65" s="66"/>
      <c r="AM65" s="66"/>
      <c r="AN65" s="123" t="s">
        <v>106</v>
      </c>
      <c r="AO65" s="66">
        <f t="shared" si="5"/>
        <v>6.9999999999999993E-3</v>
      </c>
      <c r="AP65" s="66">
        <f t="shared" si="6"/>
        <v>6.9999999999999993E-3</v>
      </c>
      <c r="AQ65" s="191" t="str">
        <f t="shared" si="7"/>
        <v/>
      </c>
      <c r="AR65" s="66"/>
      <c r="AS65" s="66"/>
      <c r="AT65" s="66"/>
      <c r="AU65" s="66"/>
      <c r="AV65" s="66"/>
      <c r="AW65" s="66"/>
      <c r="AX65" s="66"/>
      <c r="AY65" s="66"/>
      <c r="AZ65" s="66"/>
    </row>
    <row r="66" spans="1:52" ht="18" customHeight="1" thickBot="1">
      <c r="A66" s="77"/>
      <c r="B66" s="391"/>
      <c r="C66" s="392"/>
      <c r="D66" s="78"/>
      <c r="E66" s="391"/>
      <c r="F66" s="392"/>
      <c r="G66" s="78"/>
      <c r="H66" s="78"/>
      <c r="I66" s="78"/>
      <c r="J66" s="78"/>
      <c r="K66" s="78"/>
      <c r="L66" s="78"/>
      <c r="M66" s="78"/>
      <c r="N66" s="78"/>
      <c r="O66" s="78"/>
      <c r="P66" s="78"/>
      <c r="Q66" s="78"/>
      <c r="R66" s="78"/>
      <c r="S66" s="78"/>
      <c r="T66" s="78"/>
      <c r="U66" s="78"/>
      <c r="V66" s="139"/>
      <c r="W66" s="139"/>
      <c r="X66" s="139"/>
      <c r="Y66" s="139"/>
      <c r="Z66" s="66"/>
      <c r="AA66" s="144"/>
      <c r="AB66" s="143"/>
      <c r="AC66" s="144"/>
      <c r="AD66" s="143"/>
      <c r="AE66" s="144"/>
      <c r="AF66" s="66"/>
      <c r="AG66" s="66"/>
      <c r="AH66" s="66"/>
      <c r="AI66" s="239">
        <v>0.2</v>
      </c>
      <c r="AJ66" s="155">
        <v>0.2</v>
      </c>
      <c r="AK66" s="66"/>
      <c r="AL66" s="66"/>
      <c r="AM66" s="66"/>
      <c r="AN66" s="123" t="s">
        <v>107</v>
      </c>
      <c r="AO66" s="66">
        <f t="shared" si="5"/>
        <v>2E-3</v>
      </c>
      <c r="AP66" s="66">
        <f t="shared" si="6"/>
        <v>2E-3</v>
      </c>
      <c r="AQ66" s="191" t="str">
        <f t="shared" si="7"/>
        <v/>
      </c>
      <c r="AR66" s="66"/>
      <c r="AS66" s="66"/>
      <c r="AT66" s="66"/>
      <c r="AU66" s="66"/>
      <c r="AV66" s="66"/>
      <c r="AW66" s="66"/>
      <c r="AX66" s="66"/>
      <c r="AY66" s="66"/>
      <c r="AZ66" s="66"/>
    </row>
    <row r="67" spans="1:52" ht="18" customHeight="1" thickBot="1">
      <c r="V67" s="139"/>
      <c r="W67" s="139"/>
      <c r="X67" s="139"/>
      <c r="Y67" s="139"/>
      <c r="Z67" s="66"/>
      <c r="AA67" s="66"/>
      <c r="AB67" s="66"/>
      <c r="AC67" s="66"/>
      <c r="AD67" s="66"/>
      <c r="AE67" s="66"/>
      <c r="AF67" s="66"/>
      <c r="AG67" s="66"/>
      <c r="AH67" s="66"/>
      <c r="AI67" s="159"/>
      <c r="AJ67" s="160"/>
      <c r="AK67" s="161"/>
      <c r="AL67" s="161"/>
      <c r="AM67" s="161"/>
      <c r="AN67" s="162"/>
      <c r="AO67" s="161">
        <f t="shared" si="5"/>
        <v>0</v>
      </c>
      <c r="AP67" s="161">
        <f t="shared" si="6"/>
        <v>0</v>
      </c>
      <c r="AQ67" s="163">
        <f t="shared" si="7"/>
        <v>0</v>
      </c>
      <c r="AR67" s="66"/>
      <c r="AS67" s="66"/>
      <c r="AT67" s="66"/>
      <c r="AU67" s="66"/>
      <c r="AV67" s="66"/>
      <c r="AW67" s="66"/>
      <c r="AX67" s="66"/>
      <c r="AY67" s="66"/>
      <c r="AZ67" s="66"/>
    </row>
    <row r="68" spans="1:52" ht="18" customHeight="1" thickBot="1">
      <c r="V68" s="139"/>
      <c r="W68" s="139"/>
      <c r="X68" s="139"/>
      <c r="Y68" s="139"/>
      <c r="Z68" s="66"/>
      <c r="AA68" s="66"/>
      <c r="AB68" s="66"/>
      <c r="AC68" s="66"/>
      <c r="AD68" s="66"/>
      <c r="AE68" s="66"/>
      <c r="AF68" s="66"/>
      <c r="AG68" s="66"/>
      <c r="AH68" s="66"/>
      <c r="AI68" s="393" t="s">
        <v>116</v>
      </c>
      <c r="AJ68" s="394"/>
      <c r="AK68" s="394"/>
      <c r="AL68" s="394"/>
      <c r="AM68" s="394"/>
      <c r="AN68" s="394"/>
      <c r="AO68" s="394"/>
      <c r="AP68" s="394"/>
      <c r="AQ68" s="395"/>
      <c r="AR68" s="66"/>
      <c r="AS68" s="66"/>
      <c r="AT68" s="66"/>
      <c r="AU68" s="66"/>
      <c r="AV68" s="66"/>
      <c r="AW68" s="66"/>
      <c r="AX68" s="66"/>
      <c r="AY68" s="66"/>
      <c r="AZ68" s="66"/>
    </row>
    <row r="69" spans="1:52" ht="18" customHeight="1">
      <c r="V69" s="139"/>
      <c r="W69" s="139"/>
      <c r="X69" s="139"/>
      <c r="Y69" s="139"/>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row>
    <row r="70" spans="1:52" ht="18" customHeight="1">
      <c r="V70" s="139"/>
      <c r="W70" s="139"/>
      <c r="X70" s="139"/>
      <c r="Y70" s="139"/>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row>
    <row r="71" spans="1:52" ht="18" customHeight="1">
      <c r="V71" s="139"/>
      <c r="W71" s="139"/>
      <c r="X71" s="139"/>
      <c r="Y71" s="139"/>
      <c r="Z71" s="66"/>
      <c r="AA71" s="66"/>
      <c r="AB71" s="66"/>
      <c r="AC71" s="66"/>
      <c r="AD71" s="66"/>
      <c r="AE71" s="66"/>
      <c r="AF71" s="66"/>
      <c r="AG71" s="66"/>
      <c r="AH71" s="66"/>
      <c r="AI71" s="66"/>
      <c r="AJ71" s="66"/>
      <c r="AK71" s="66"/>
      <c r="AL71" s="66"/>
      <c r="AM71" s="66"/>
      <c r="AN71" s="66"/>
      <c r="AO71" s="66"/>
      <c r="AP71" s="66"/>
      <c r="AQ71" s="66"/>
      <c r="AR71" s="66"/>
      <c r="AS71" s="66"/>
      <c r="AT71" s="66"/>
      <c r="AU71" s="66"/>
      <c r="AV71" s="66"/>
      <c r="AW71" s="66"/>
      <c r="AX71" s="66"/>
      <c r="AY71" s="66"/>
      <c r="AZ71" s="66"/>
    </row>
    <row r="72" spans="1:52" ht="18" customHeight="1">
      <c r="V72" s="139"/>
      <c r="W72" s="139"/>
      <c r="X72" s="139"/>
      <c r="Y72" s="139"/>
      <c r="Z72" s="66"/>
      <c r="AA72" s="66"/>
      <c r="AB72" s="66"/>
      <c r="AC72" s="66"/>
      <c r="AD72" s="66"/>
      <c r="AE72" s="66"/>
      <c r="AF72" s="66"/>
      <c r="AG72" s="66"/>
      <c r="AH72" s="66"/>
      <c r="AI72" s="66"/>
      <c r="AJ72" s="66"/>
      <c r="AK72" s="66"/>
      <c r="AL72" s="66"/>
      <c r="AM72" s="66"/>
      <c r="AN72" s="66"/>
      <c r="AO72" s="66"/>
      <c r="AP72" s="66"/>
      <c r="AQ72" s="66"/>
      <c r="AR72" s="66"/>
      <c r="AS72" s="66"/>
      <c r="AT72" s="66"/>
      <c r="AU72" s="66"/>
      <c r="AV72" s="66"/>
      <c r="AW72" s="66"/>
      <c r="AX72" s="66"/>
      <c r="AY72" s="66"/>
      <c r="AZ72" s="66"/>
    </row>
    <row r="73" spans="1:52" ht="18" customHeight="1">
      <c r="AI73" s="66"/>
      <c r="AJ73" s="66"/>
      <c r="AK73" s="66"/>
      <c r="AL73" s="66"/>
      <c r="AM73" s="66"/>
      <c r="AN73" s="66"/>
      <c r="AO73" s="66"/>
      <c r="AP73" s="66"/>
      <c r="AQ73" s="66"/>
    </row>
  </sheetData>
  <sheetProtection sheet="1" objects="1" scenarios="1"/>
  <mergeCells count="136">
    <mergeCell ref="AC28:AE29"/>
    <mergeCell ref="M29:O29"/>
    <mergeCell ref="P29:R29"/>
    <mergeCell ref="M28:R28"/>
    <mergeCell ref="S28:U29"/>
    <mergeCell ref="V28:X29"/>
    <mergeCell ref="Y28:AB29"/>
    <mergeCell ref="B28:B30"/>
    <mergeCell ref="C28:G30"/>
    <mergeCell ref="H28:L30"/>
    <mergeCell ref="C42:G42"/>
    <mergeCell ref="C37:G37"/>
    <mergeCell ref="C38:G38"/>
    <mergeCell ref="C39:G39"/>
    <mergeCell ref="C41:G41"/>
    <mergeCell ref="C36:G36"/>
    <mergeCell ref="H42:L42"/>
    <mergeCell ref="H41:L41"/>
    <mergeCell ref="C40:G40"/>
    <mergeCell ref="H36:L36"/>
    <mergeCell ref="H40:L40"/>
    <mergeCell ref="S13:V13"/>
    <mergeCell ref="K25:N25"/>
    <mergeCell ref="O25:R25"/>
    <mergeCell ref="K15:N15"/>
    <mergeCell ref="W7:AE7"/>
    <mergeCell ref="B8:H9"/>
    <mergeCell ref="I8:N8"/>
    <mergeCell ref="O8:R8"/>
    <mergeCell ref="S8:V8"/>
    <mergeCell ref="I9:N9"/>
    <mergeCell ref="O9:R9"/>
    <mergeCell ref="S9:V9"/>
    <mergeCell ref="B11:D12"/>
    <mergeCell ref="E11:I12"/>
    <mergeCell ref="J11:J12"/>
    <mergeCell ref="K11:V11"/>
    <mergeCell ref="K12:N12"/>
    <mergeCell ref="B14:B19"/>
    <mergeCell ref="C14:D16"/>
    <mergeCell ref="C17:D19"/>
    <mergeCell ref="B20:D22"/>
    <mergeCell ref="O16:R16"/>
    <mergeCell ref="K14:N14"/>
    <mergeCell ref="O14:R14"/>
    <mergeCell ref="O17:R17"/>
    <mergeCell ref="O15:R15"/>
    <mergeCell ref="K22:N22"/>
    <mergeCell ref="O22:R22"/>
    <mergeCell ref="Y39:Z39"/>
    <mergeCell ref="H37:L37"/>
    <mergeCell ref="Y35:Z35"/>
    <mergeCell ref="O12:R12"/>
    <mergeCell ref="S12:V12"/>
    <mergeCell ref="S17:V17"/>
    <mergeCell ref="O21:R21"/>
    <mergeCell ref="S21:V21"/>
    <mergeCell ref="S19:V19"/>
    <mergeCell ref="K20:N20"/>
    <mergeCell ref="O20:R20"/>
    <mergeCell ref="S20:V20"/>
    <mergeCell ref="K21:N21"/>
    <mergeCell ref="E26:O27"/>
    <mergeCell ref="B13:I13"/>
    <mergeCell ref="K13:N13"/>
    <mergeCell ref="O13:R13"/>
    <mergeCell ref="B23:D25"/>
    <mergeCell ref="K23:N23"/>
    <mergeCell ref="O23:R23"/>
    <mergeCell ref="Y42:Z42"/>
    <mergeCell ref="Y37:Z37"/>
    <mergeCell ref="Y38:Z38"/>
    <mergeCell ref="Y40:Z40"/>
    <mergeCell ref="S14:V14"/>
    <mergeCell ref="C31:G31"/>
    <mergeCell ref="Y31:Z31"/>
    <mergeCell ref="Y30:Z30"/>
    <mergeCell ref="H31:L31"/>
    <mergeCell ref="S22:V22"/>
    <mergeCell ref="S23:V23"/>
    <mergeCell ref="K24:N24"/>
    <mergeCell ref="O24:R24"/>
    <mergeCell ref="S24:V24"/>
    <mergeCell ref="S25:V25"/>
    <mergeCell ref="K18:N18"/>
    <mergeCell ref="O18:R18"/>
    <mergeCell ref="S18:V18"/>
    <mergeCell ref="K19:N19"/>
    <mergeCell ref="O19:R19"/>
    <mergeCell ref="S15:V15"/>
    <mergeCell ref="K16:N16"/>
    <mergeCell ref="S16:V16"/>
    <mergeCell ref="K17:N17"/>
    <mergeCell ref="Y36:Z36"/>
    <mergeCell ref="C32:G32"/>
    <mergeCell ref="Y32:Z32"/>
    <mergeCell ref="C33:G33"/>
    <mergeCell ref="Y33:Z33"/>
    <mergeCell ref="C34:G34"/>
    <mergeCell ref="Y41:Z41"/>
    <mergeCell ref="H32:L32"/>
    <mergeCell ref="H33:L33"/>
    <mergeCell ref="H34:L34"/>
    <mergeCell ref="Y34:Z34"/>
    <mergeCell ref="H38:L38"/>
    <mergeCell ref="H39:L39"/>
    <mergeCell ref="C35:G35"/>
    <mergeCell ref="H35:L35"/>
    <mergeCell ref="Y45:Z45"/>
    <mergeCell ref="H45:L45"/>
    <mergeCell ref="C43:G43"/>
    <mergeCell ref="Y43:Z43"/>
    <mergeCell ref="C44:G44"/>
    <mergeCell ref="Y44:Z44"/>
    <mergeCell ref="C45:G45"/>
    <mergeCell ref="H43:L43"/>
    <mergeCell ref="H44:L44"/>
    <mergeCell ref="Z49:AA49"/>
    <mergeCell ref="AB49:AC49"/>
    <mergeCell ref="AD49:AE49"/>
    <mergeCell ref="I51:J51"/>
    <mergeCell ref="I52:J52"/>
    <mergeCell ref="I53:J53"/>
    <mergeCell ref="I54:J54"/>
    <mergeCell ref="I55:J55"/>
    <mergeCell ref="I56:J56"/>
    <mergeCell ref="B65:C66"/>
    <mergeCell ref="E65:F66"/>
    <mergeCell ref="AI68:AQ68"/>
    <mergeCell ref="I57:J57"/>
    <mergeCell ref="I58:J58"/>
    <mergeCell ref="I59:J59"/>
    <mergeCell ref="I60:J60"/>
    <mergeCell ref="I61:J61"/>
    <mergeCell ref="I62:J62"/>
    <mergeCell ref="I64:J64"/>
  </mergeCells>
  <phoneticPr fontId="28"/>
  <conditionalFormatting sqref="C31:C37">
    <cfRule type="expression" dxfId="5" priority="10">
      <formula>LEN(#REF!)&gt;60</formula>
    </cfRule>
  </conditionalFormatting>
  <conditionalFormatting sqref="C38:C39">
    <cfRule type="expression" dxfId="4" priority="13">
      <formula>LEN($Y22)&gt;60</formula>
    </cfRule>
  </conditionalFormatting>
  <conditionalFormatting sqref="C40:C45">
    <cfRule type="expression" dxfId="3" priority="12">
      <formula>LEN(#REF!)&gt;60</formula>
    </cfRule>
  </conditionalFormatting>
  <conditionalFormatting sqref="H31:H45">
    <cfRule type="expression" priority="1">
      <formula>LEN(#REF!)&gt;45</formula>
    </cfRule>
  </conditionalFormatting>
  <printOptions horizontalCentered="1"/>
  <pageMargins left="0.39370078740157483" right="0.39370078740157483" top="0.51181102362204722" bottom="0.39370078740157483" header="0.19685039370078741" footer="0.19685039370078741"/>
  <pageSetup paperSize="8" scale="44" orientation="landscape" r:id="rId1"/>
  <headerFooter alignWithMargins="0">
    <oddFooter>&amp;R&amp;F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F71"/>
  <sheetViews>
    <sheetView showGridLines="0" view="pageBreakPreview" zoomScale="71" zoomScaleNormal="40" zoomScaleSheetLayoutView="71" workbookViewId="0">
      <selection activeCell="AC28" sqref="AC28:AC43"/>
    </sheetView>
  </sheetViews>
  <sheetFormatPr defaultColWidth="9" defaultRowHeight="18" customHeight="1"/>
  <cols>
    <col min="1" max="1" width="1.88671875" customWidth="1"/>
    <col min="2" max="2" width="11.109375" customWidth="1"/>
    <col min="3" max="3" width="9.6640625" style="15" customWidth="1"/>
    <col min="4" max="4" width="8.6640625" style="15" customWidth="1"/>
    <col min="5" max="5" width="9.6640625" style="15" customWidth="1"/>
    <col min="6" max="7" width="9.33203125" style="15" customWidth="1"/>
    <col min="8" max="8" width="9.6640625" style="15" customWidth="1"/>
    <col min="9" max="9" width="10.88671875" style="15" customWidth="1"/>
    <col min="10" max="10" width="14.109375" style="15" customWidth="1"/>
    <col min="11" max="12" width="4.88671875" style="15" customWidth="1"/>
    <col min="13" max="16" width="5.88671875" style="15" customWidth="1"/>
    <col min="17" max="24" width="4.6640625" style="15" customWidth="1"/>
    <col min="25" max="25" width="9.77734375" style="15" customWidth="1"/>
    <col min="26" max="26" width="9.77734375" customWidth="1"/>
    <col min="27" max="28" width="9.6640625" customWidth="1"/>
    <col min="29" max="29" width="9.33203125" customWidth="1"/>
    <col min="30" max="30" width="9.6640625" customWidth="1"/>
    <col min="31" max="31" width="1.88671875" customWidth="1"/>
    <col min="32" max="32" width="9" customWidth="1"/>
  </cols>
  <sheetData>
    <row r="1" spans="1:58" ht="18.600000000000001" customHeight="1">
      <c r="A1" s="20" t="s">
        <v>199</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2"/>
      <c r="AD1" s="22" t="s">
        <v>0</v>
      </c>
      <c r="AE1" s="21"/>
    </row>
    <row r="2" spans="1:58" ht="21">
      <c r="A2" s="23"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row>
    <row r="3" spans="1:58" ht="18.600000000000001" customHeight="1">
      <c r="A3" s="21"/>
      <c r="B3" s="24"/>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row>
    <row r="4" spans="1:58" ht="11.25" customHeight="1">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row>
    <row r="5" spans="1:58" ht="17.25" customHeight="1">
      <c r="A5" s="19"/>
      <c r="B5" s="33" t="s">
        <v>276</v>
      </c>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row>
    <row r="6" spans="1:58" ht="24.6" customHeight="1">
      <c r="A6" s="19"/>
      <c r="B6" s="48"/>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BD6" s="19"/>
      <c r="BE6" s="67" t="s">
        <v>44</v>
      </c>
      <c r="BF6" s="67" t="s">
        <v>45</v>
      </c>
    </row>
    <row r="7" spans="1:58" ht="18.75" customHeight="1" thickBot="1">
      <c r="A7" s="19"/>
      <c r="B7" s="25" t="s">
        <v>2</v>
      </c>
      <c r="C7" s="19"/>
      <c r="D7" s="19"/>
      <c r="E7" s="19"/>
      <c r="F7" s="19"/>
      <c r="G7" s="19"/>
      <c r="H7" s="19"/>
      <c r="I7" s="19"/>
      <c r="J7" s="19"/>
      <c r="K7" s="19"/>
      <c r="L7" s="19"/>
      <c r="M7" s="19"/>
      <c r="N7" s="19"/>
      <c r="O7" s="19"/>
      <c r="P7" s="19"/>
      <c r="Q7" s="19"/>
      <c r="R7" s="19"/>
      <c r="S7" s="19"/>
      <c r="T7" s="19"/>
      <c r="U7" s="19"/>
      <c r="V7" s="19"/>
      <c r="W7" s="472" t="s">
        <v>3</v>
      </c>
      <c r="X7" s="472"/>
      <c r="Y7" s="472"/>
      <c r="Z7" s="472"/>
      <c r="AA7" s="472"/>
      <c r="AB7" s="472"/>
      <c r="AC7" s="472"/>
      <c r="AD7" s="472"/>
      <c r="AE7" s="19"/>
      <c r="BD7" s="67" t="s">
        <v>275</v>
      </c>
      <c r="BE7" s="68" t="str">
        <f>IF(入力シート!F63="","",入力シート!F63)</f>
        <v/>
      </c>
      <c r="BF7" s="176" t="str">
        <f>IF(BE7="","",ROUND(BE7/SUM($BE$7:$BE$23),3))</f>
        <v/>
      </c>
    </row>
    <row r="8" spans="1:58" ht="20.100000000000001" customHeight="1">
      <c r="A8" s="19"/>
      <c r="B8" s="473" t="s">
        <v>4</v>
      </c>
      <c r="C8" s="474"/>
      <c r="D8" s="474"/>
      <c r="E8" s="474"/>
      <c r="F8" s="474"/>
      <c r="G8" s="474"/>
      <c r="H8" s="474"/>
      <c r="I8" s="477" t="s">
        <v>37</v>
      </c>
      <c r="J8" s="478"/>
      <c r="K8" s="478"/>
      <c r="L8" s="478"/>
      <c r="M8" s="478"/>
      <c r="N8" s="479"/>
      <c r="O8" s="500" t="s">
        <v>35</v>
      </c>
      <c r="P8" s="503"/>
      <c r="Q8" s="503"/>
      <c r="R8" s="503"/>
      <c r="S8" s="482" t="s">
        <v>5</v>
      </c>
      <c r="T8" s="482"/>
      <c r="U8" s="482"/>
      <c r="V8" s="482"/>
      <c r="W8" s="17"/>
      <c r="X8"/>
      <c r="Y8"/>
      <c r="Z8" s="19"/>
      <c r="AA8" s="19"/>
      <c r="AB8" s="19"/>
      <c r="AC8" s="19"/>
      <c r="AD8" s="19"/>
      <c r="AE8" s="19"/>
      <c r="BD8" s="67" t="s">
        <v>274</v>
      </c>
      <c r="BE8" s="68" t="str">
        <f>IF(入力シート!F64="","",入力シート!F64)</f>
        <v/>
      </c>
      <c r="BF8" s="176" t="str">
        <f t="shared" ref="BF8:BF23" si="0">IF(BE8="","",ROUND(BE8/SUM($BE$7:$BE$23),3))</f>
        <v/>
      </c>
    </row>
    <row r="9" spans="1:58" ht="20.100000000000001" customHeight="1" thickBot="1">
      <c r="A9" s="19"/>
      <c r="B9" s="475"/>
      <c r="C9" s="476"/>
      <c r="D9" s="476"/>
      <c r="E9" s="476"/>
      <c r="F9" s="476"/>
      <c r="G9" s="476"/>
      <c r="H9" s="476"/>
      <c r="I9" s="483" t="str">
        <f>IF(SUM(入力シート!F63:F79)=0,"",SUM(入力シート!F63:F79))</f>
        <v/>
      </c>
      <c r="J9" s="484"/>
      <c r="K9" s="484"/>
      <c r="L9" s="484"/>
      <c r="M9" s="484"/>
      <c r="N9" s="485"/>
      <c r="O9" s="549">
        <v>4863</v>
      </c>
      <c r="P9" s="550"/>
      <c r="Q9" s="550"/>
      <c r="R9" s="550"/>
      <c r="S9" s="488">
        <v>842491</v>
      </c>
      <c r="T9" s="488"/>
      <c r="U9" s="488"/>
      <c r="V9" s="488"/>
      <c r="W9" s="26"/>
      <c r="X9"/>
      <c r="Y9"/>
      <c r="Z9" s="19"/>
      <c r="AA9" s="19"/>
      <c r="AB9" s="19"/>
      <c r="AC9" s="19"/>
      <c r="AD9" s="19"/>
      <c r="AE9" s="19"/>
      <c r="BD9" s="67" t="s">
        <v>273</v>
      </c>
      <c r="BE9" s="68" t="str">
        <f>IF(入力シート!F65="","",入力シート!F65)</f>
        <v/>
      </c>
      <c r="BF9" s="176" t="str">
        <f t="shared" si="0"/>
        <v/>
      </c>
    </row>
    <row r="10" spans="1:58" ht="19.95" customHeight="1">
      <c r="A10" s="19"/>
      <c r="B10" s="19"/>
      <c r="C10" s="19"/>
      <c r="D10" s="19"/>
      <c r="E10" s="19"/>
      <c r="F10" s="19"/>
      <c r="G10" s="19"/>
      <c r="H10" s="19"/>
      <c r="I10" s="19"/>
      <c r="J10" s="19"/>
      <c r="K10" s="19"/>
      <c r="L10" s="19"/>
      <c r="M10" s="19"/>
      <c r="N10" s="19"/>
      <c r="O10" s="19"/>
      <c r="P10" s="19"/>
      <c r="Q10" s="19"/>
      <c r="R10" s="19"/>
      <c r="S10" s="19"/>
      <c r="T10" s="19"/>
      <c r="U10" s="19"/>
      <c r="V10" s="19"/>
      <c r="W10" s="19"/>
      <c r="X10" s="27"/>
      <c r="Y10" s="27"/>
      <c r="Z10" s="28"/>
      <c r="AA10" s="28"/>
      <c r="AB10" s="28"/>
      <c r="AC10" s="28"/>
      <c r="AD10" s="19"/>
      <c r="AE10" s="19"/>
      <c r="BD10" s="67" t="s">
        <v>272</v>
      </c>
      <c r="BE10" s="68" t="str">
        <f>IF(入力シート!F66="","",入力シート!F66)</f>
        <v/>
      </c>
      <c r="BF10" s="176" t="str">
        <f t="shared" si="0"/>
        <v/>
      </c>
    </row>
    <row r="11" spans="1:58" ht="20.100000000000001" customHeight="1" thickBot="1">
      <c r="A11" s="19"/>
      <c r="B11" s="306" t="s">
        <v>6</v>
      </c>
      <c r="C11" s="355"/>
      <c r="D11" s="489"/>
      <c r="E11" s="358" t="s">
        <v>7</v>
      </c>
      <c r="F11" s="359"/>
      <c r="G11" s="359"/>
      <c r="H11" s="359"/>
      <c r="I11" s="360"/>
      <c r="J11" s="364" t="s">
        <v>8</v>
      </c>
      <c r="K11" s="306" t="s">
        <v>9</v>
      </c>
      <c r="L11" s="332"/>
      <c r="M11" s="332"/>
      <c r="N11" s="332"/>
      <c r="O11" s="332"/>
      <c r="P11" s="332"/>
      <c r="Q11" s="332"/>
      <c r="R11" s="332"/>
      <c r="S11" s="332"/>
      <c r="T11" s="332"/>
      <c r="U11" s="332"/>
      <c r="V11" s="307"/>
      <c r="W11" s="17"/>
      <c r="X11" s="19"/>
      <c r="Y11" s="19"/>
      <c r="Z11" s="19"/>
      <c r="AA11" s="19"/>
      <c r="AB11" s="19"/>
      <c r="AC11" s="19"/>
      <c r="AD11" s="19"/>
      <c r="AE11" s="19"/>
      <c r="BD11" s="67" t="s">
        <v>271</v>
      </c>
      <c r="BE11" s="68" t="str">
        <f>IF(入力シート!F67="","",入力シート!F67)</f>
        <v/>
      </c>
      <c r="BF11" s="176" t="str">
        <f t="shared" si="0"/>
        <v/>
      </c>
    </row>
    <row r="12" spans="1:58" ht="20.100000000000001" customHeight="1">
      <c r="A12" s="19"/>
      <c r="B12" s="356"/>
      <c r="C12" s="357"/>
      <c r="D12" s="490"/>
      <c r="E12" s="361"/>
      <c r="F12" s="362"/>
      <c r="G12" s="362"/>
      <c r="H12" s="362"/>
      <c r="I12" s="363"/>
      <c r="J12" s="361"/>
      <c r="K12" s="491" t="s">
        <v>10</v>
      </c>
      <c r="L12" s="492"/>
      <c r="M12" s="492"/>
      <c r="N12" s="493"/>
      <c r="O12" s="307" t="s">
        <v>35</v>
      </c>
      <c r="P12" s="304"/>
      <c r="Q12" s="304"/>
      <c r="R12" s="304"/>
      <c r="S12" s="449" t="s">
        <v>5</v>
      </c>
      <c r="T12" s="449"/>
      <c r="U12" s="449"/>
      <c r="V12" s="449"/>
      <c r="W12" s="17"/>
      <c r="X12" s="19"/>
      <c r="Y12" s="29"/>
      <c r="Z12" s="19"/>
      <c r="AA12" s="19"/>
      <c r="AB12" s="19"/>
      <c r="AC12" s="19"/>
      <c r="AD12" s="19"/>
      <c r="AE12" s="19"/>
      <c r="BD12" s="67" t="s">
        <v>270</v>
      </c>
      <c r="BE12" s="68" t="str">
        <f>IF(入力シート!F68="","",入力シート!F68)</f>
        <v/>
      </c>
      <c r="BF12" s="176" t="str">
        <f t="shared" si="0"/>
        <v/>
      </c>
    </row>
    <row r="13" spans="1:58" ht="23.1" customHeight="1" thickBot="1">
      <c r="A13" s="19"/>
      <c r="B13" s="336" t="s">
        <v>11</v>
      </c>
      <c r="C13" s="337"/>
      <c r="D13" s="337"/>
      <c r="E13" s="337"/>
      <c r="F13" s="337"/>
      <c r="G13" s="337"/>
      <c r="H13" s="337"/>
      <c r="I13" s="338"/>
      <c r="J13" s="56">
        <v>16</v>
      </c>
      <c r="K13" s="564" t="str">
        <f>IF(入力シート!I47="","",入力シート!I47)</f>
        <v/>
      </c>
      <c r="L13" s="565"/>
      <c r="M13" s="565"/>
      <c r="N13" s="566"/>
      <c r="O13" s="542">
        <v>53</v>
      </c>
      <c r="P13" s="543"/>
      <c r="Q13" s="543"/>
      <c r="R13" s="543"/>
      <c r="S13" s="544">
        <v>57</v>
      </c>
      <c r="T13" s="545"/>
      <c r="U13" s="545"/>
      <c r="V13" s="545"/>
      <c r="W13" s="30"/>
      <c r="X13"/>
      <c r="Y13"/>
      <c r="Z13" s="19"/>
      <c r="AA13" s="19"/>
      <c r="AB13" s="19"/>
      <c r="AC13" s="19"/>
      <c r="AD13" s="19"/>
      <c r="AE13" s="19"/>
      <c r="BD13" s="67" t="s">
        <v>269</v>
      </c>
      <c r="BE13" s="68" t="str">
        <f>IF(入力シート!F69="","",入力シート!F69)</f>
        <v/>
      </c>
      <c r="BF13" s="176" t="str">
        <f t="shared" si="0"/>
        <v/>
      </c>
    </row>
    <row r="14" spans="1:58" ht="20.100000000000001" customHeight="1" thickTop="1">
      <c r="A14" s="19"/>
      <c r="B14" s="311" t="s">
        <v>108</v>
      </c>
      <c r="C14" s="552"/>
      <c r="D14" s="312"/>
      <c r="E14" s="95" t="s">
        <v>79</v>
      </c>
      <c r="F14" s="96"/>
      <c r="G14" s="96"/>
      <c r="H14" s="96"/>
      <c r="I14" s="97"/>
      <c r="J14" s="126">
        <v>5</v>
      </c>
      <c r="K14" s="507" t="str">
        <f>IF(入力シート!I48="","",入力シート!I48)</f>
        <v/>
      </c>
      <c r="L14" s="508"/>
      <c r="M14" s="508"/>
      <c r="N14" s="509"/>
      <c r="O14" s="554">
        <v>65.5</v>
      </c>
      <c r="P14" s="555"/>
      <c r="Q14" s="555"/>
      <c r="R14" s="555"/>
      <c r="S14" s="411">
        <v>67.8</v>
      </c>
      <c r="T14" s="556"/>
      <c r="U14" s="556"/>
      <c r="V14" s="556"/>
      <c r="W14" s="30"/>
      <c r="X14"/>
      <c r="Y14"/>
      <c r="Z14" s="19"/>
      <c r="AA14" s="19"/>
      <c r="AB14" s="19"/>
      <c r="AC14" s="19"/>
      <c r="AD14" s="19"/>
      <c r="AE14" s="19"/>
      <c r="BD14" s="67" t="s">
        <v>268</v>
      </c>
      <c r="BE14" s="68" t="str">
        <f>IF(入力シート!F70="","",入力シート!F70)</f>
        <v/>
      </c>
      <c r="BF14" s="176" t="str">
        <f t="shared" si="0"/>
        <v/>
      </c>
    </row>
    <row r="15" spans="1:58" ht="20.100000000000001" customHeight="1">
      <c r="A15" s="19"/>
      <c r="B15" s="313"/>
      <c r="C15" s="302"/>
      <c r="D15" s="314"/>
      <c r="E15" s="37" t="s">
        <v>80</v>
      </c>
      <c r="F15" s="38"/>
      <c r="G15" s="38"/>
      <c r="H15" s="38"/>
      <c r="I15" s="39"/>
      <c r="J15" s="231">
        <v>4</v>
      </c>
      <c r="K15" s="420" t="str">
        <f>IF(入力シート!I49="","",入力シート!I49)</f>
        <v/>
      </c>
      <c r="L15" s="421"/>
      <c r="M15" s="421"/>
      <c r="N15" s="422"/>
      <c r="O15" s="557">
        <v>44.8</v>
      </c>
      <c r="P15" s="558"/>
      <c r="Q15" s="558"/>
      <c r="R15" s="558"/>
      <c r="S15" s="428">
        <v>48.7</v>
      </c>
      <c r="T15" s="559"/>
      <c r="U15" s="559"/>
      <c r="V15" s="559"/>
      <c r="W15" s="30"/>
      <c r="X15"/>
      <c r="Y15"/>
      <c r="Z15" s="19"/>
      <c r="AA15" s="19"/>
      <c r="AB15" s="19"/>
      <c r="AC15" s="19"/>
      <c r="AD15" s="19"/>
      <c r="AE15" s="19"/>
      <c r="BD15" s="67" t="s">
        <v>267</v>
      </c>
      <c r="BE15" s="68" t="str">
        <f>IF(入力シート!F71="","",入力シート!F71)</f>
        <v/>
      </c>
      <c r="BF15" s="176" t="str">
        <f t="shared" si="0"/>
        <v/>
      </c>
    </row>
    <row r="16" spans="1:58" ht="20.100000000000001" customHeight="1">
      <c r="A16" s="19"/>
      <c r="B16" s="313"/>
      <c r="C16" s="302"/>
      <c r="D16" s="314"/>
      <c r="E16" s="99" t="s">
        <v>81</v>
      </c>
      <c r="F16" s="100"/>
      <c r="G16" s="100"/>
      <c r="H16" s="100"/>
      <c r="I16" s="101"/>
      <c r="J16" s="102">
        <v>3</v>
      </c>
      <c r="K16" s="453" t="str">
        <f>IF(入力シート!I50="","",入力シート!I50)</f>
        <v/>
      </c>
      <c r="L16" s="454"/>
      <c r="M16" s="454"/>
      <c r="N16" s="455"/>
      <c r="O16" s="560">
        <v>49.1</v>
      </c>
      <c r="P16" s="561"/>
      <c r="Q16" s="561"/>
      <c r="R16" s="561"/>
      <c r="S16" s="419">
        <v>54.8</v>
      </c>
      <c r="T16" s="562"/>
      <c r="U16" s="562"/>
      <c r="V16" s="562"/>
      <c r="W16" s="30"/>
      <c r="X16"/>
      <c r="Y16"/>
      <c r="Z16" s="19"/>
      <c r="AA16" s="19"/>
      <c r="AB16" s="19"/>
      <c r="AC16" s="19"/>
      <c r="AD16" s="19"/>
      <c r="AE16" s="19"/>
      <c r="BD16" s="67" t="s">
        <v>266</v>
      </c>
      <c r="BE16" s="68" t="str">
        <f>IF(入力シート!F72="","",入力シート!F72)</f>
        <v/>
      </c>
      <c r="BF16" s="176" t="str">
        <f t="shared" si="0"/>
        <v/>
      </c>
    </row>
    <row r="17" spans="1:58" ht="20.100000000000001" customHeight="1">
      <c r="A17" s="19"/>
      <c r="B17" s="315"/>
      <c r="C17" s="553"/>
      <c r="D17" s="316"/>
      <c r="E17" s="37" t="s">
        <v>82</v>
      </c>
      <c r="F17" s="38"/>
      <c r="G17" s="38"/>
      <c r="H17" s="38"/>
      <c r="I17" s="39"/>
      <c r="J17" s="54">
        <v>4</v>
      </c>
      <c r="K17" s="429" t="str">
        <f>IF(入力シート!I51="","",入力シート!I51)</f>
        <v/>
      </c>
      <c r="L17" s="430"/>
      <c r="M17" s="430"/>
      <c r="N17" s="431"/>
      <c r="O17" s="539">
        <v>50.3</v>
      </c>
      <c r="P17" s="563"/>
      <c r="Q17" s="563"/>
      <c r="R17" s="563"/>
      <c r="S17" s="416">
        <v>53.5</v>
      </c>
      <c r="T17" s="551"/>
      <c r="U17" s="551"/>
      <c r="V17" s="551"/>
      <c r="W17" s="30"/>
      <c r="X17"/>
      <c r="Y17"/>
      <c r="Z17" s="19"/>
      <c r="AA17" s="19"/>
      <c r="AB17" s="19"/>
      <c r="AC17" s="19"/>
      <c r="AD17" s="19"/>
      <c r="AE17" s="19"/>
      <c r="BD17" s="67" t="s">
        <v>265</v>
      </c>
      <c r="BE17" s="68" t="str">
        <f>IF(入力シート!F73="","",入力シート!F73)</f>
        <v/>
      </c>
      <c r="BF17" s="176" t="str">
        <f t="shared" si="0"/>
        <v/>
      </c>
    </row>
    <row r="18" spans="1:58" ht="20.100000000000001" customHeight="1">
      <c r="A18" s="19"/>
      <c r="B18" s="306" t="s">
        <v>12</v>
      </c>
      <c r="C18" s="332"/>
      <c r="D18" s="307"/>
      <c r="E18" s="34" t="s">
        <v>67</v>
      </c>
      <c r="F18" s="35"/>
      <c r="G18" s="35"/>
      <c r="H18" s="35"/>
      <c r="I18" s="36"/>
      <c r="J18" s="53">
        <v>12</v>
      </c>
      <c r="K18" s="441" t="str">
        <f>IF(入力シート!I54="","",入力シート!I54)</f>
        <v/>
      </c>
      <c r="L18" s="442"/>
      <c r="M18" s="442"/>
      <c r="N18" s="443"/>
      <c r="O18" s="546">
        <v>59.9</v>
      </c>
      <c r="P18" s="547"/>
      <c r="Q18" s="547"/>
      <c r="R18" s="547"/>
      <c r="S18" s="452">
        <v>63</v>
      </c>
      <c r="T18" s="548"/>
      <c r="U18" s="548"/>
      <c r="V18" s="548"/>
      <c r="W18" s="30"/>
      <c r="X18"/>
      <c r="Y18"/>
      <c r="Z18" s="19"/>
      <c r="AA18" s="19"/>
      <c r="AB18" s="19"/>
      <c r="AC18" s="19"/>
      <c r="AD18" s="19"/>
      <c r="AE18" s="19"/>
      <c r="BD18" s="67" t="s">
        <v>264</v>
      </c>
      <c r="BE18" s="68" t="str">
        <f>IF(入力シート!F74="","",入力シート!F74)</f>
        <v/>
      </c>
      <c r="BF18" s="176" t="str">
        <f t="shared" si="0"/>
        <v/>
      </c>
    </row>
    <row r="19" spans="1:58" ht="20.100000000000001" customHeight="1">
      <c r="A19" s="19"/>
      <c r="B19" s="308"/>
      <c r="C19" s="303"/>
      <c r="D19" s="309"/>
      <c r="E19" s="37" t="s">
        <v>68</v>
      </c>
      <c r="F19" s="38"/>
      <c r="G19" s="38"/>
      <c r="H19" s="38"/>
      <c r="I19" s="39"/>
      <c r="J19" s="54">
        <v>4</v>
      </c>
      <c r="K19" s="420" t="str">
        <f>IF(入力シート!I55="","",入力シート!I55)</f>
        <v/>
      </c>
      <c r="L19" s="421"/>
      <c r="M19" s="421"/>
      <c r="N19" s="422"/>
      <c r="O19" s="567">
        <v>34</v>
      </c>
      <c r="P19" s="568"/>
      <c r="Q19" s="568"/>
      <c r="R19" s="557"/>
      <c r="S19" s="426">
        <v>39.1</v>
      </c>
      <c r="T19" s="427"/>
      <c r="U19" s="427"/>
      <c r="V19" s="428"/>
      <c r="W19" s="30"/>
      <c r="X19"/>
      <c r="Y19"/>
      <c r="Z19" s="19"/>
      <c r="AA19" s="19"/>
      <c r="AB19" s="19"/>
      <c r="AC19" s="19"/>
      <c r="AD19" s="19"/>
      <c r="AE19" s="19"/>
      <c r="BD19" s="67" t="s">
        <v>263</v>
      </c>
      <c r="BE19" s="68" t="str">
        <f>IF(入力シート!F75="","",入力シート!F75)</f>
        <v/>
      </c>
      <c r="BF19" s="176" t="str">
        <f t="shared" si="0"/>
        <v/>
      </c>
    </row>
    <row r="20" spans="1:58" ht="20.100000000000001" customHeight="1">
      <c r="A20" s="19"/>
      <c r="B20" s="305"/>
      <c r="C20" s="375"/>
      <c r="D20" s="310"/>
      <c r="E20" s="37" t="s">
        <v>69</v>
      </c>
      <c r="F20" s="41"/>
      <c r="G20" s="41"/>
      <c r="H20" s="41"/>
      <c r="I20" s="42"/>
      <c r="J20" s="55">
        <v>0</v>
      </c>
      <c r="K20" s="420" t="str">
        <f>IF(入力シート!I56="","",入力シート!I56)</f>
        <v/>
      </c>
      <c r="L20" s="421"/>
      <c r="M20" s="421"/>
      <c r="N20" s="422"/>
      <c r="O20" s="569"/>
      <c r="P20" s="563"/>
      <c r="Q20" s="563"/>
      <c r="R20" s="563"/>
      <c r="S20" s="416"/>
      <c r="T20" s="551"/>
      <c r="U20" s="551"/>
      <c r="V20" s="551"/>
      <c r="W20" s="30"/>
      <c r="X20"/>
      <c r="Y20"/>
      <c r="Z20" s="19"/>
      <c r="AA20" s="19"/>
      <c r="AB20" s="19"/>
      <c r="AC20" s="19"/>
      <c r="AD20" s="19"/>
      <c r="AE20" s="19"/>
      <c r="BD20" s="67" t="s">
        <v>262</v>
      </c>
      <c r="BE20" s="68" t="str">
        <f>IF(入力シート!F76="","",入力シート!F76)</f>
        <v/>
      </c>
      <c r="BF20" s="176" t="str">
        <f t="shared" si="0"/>
        <v/>
      </c>
    </row>
    <row r="21" spans="1:58" ht="20.100000000000001" customHeight="1">
      <c r="A21" s="19"/>
      <c r="B21" s="377" t="s">
        <v>13</v>
      </c>
      <c r="C21" s="525"/>
      <c r="D21" s="378"/>
      <c r="E21" s="34" t="s">
        <v>14</v>
      </c>
      <c r="F21" s="43"/>
      <c r="G21" s="35"/>
      <c r="H21" s="35"/>
      <c r="I21" s="36"/>
      <c r="J21" s="53">
        <v>3</v>
      </c>
      <c r="K21" s="441" t="str">
        <f>IF(入力シート!I57="","",入力シート!I57)</f>
        <v/>
      </c>
      <c r="L21" s="442"/>
      <c r="M21" s="442"/>
      <c r="N21" s="443"/>
      <c r="O21" s="560">
        <v>58.1</v>
      </c>
      <c r="P21" s="561"/>
      <c r="Q21" s="561"/>
      <c r="R21" s="561"/>
      <c r="S21" s="419">
        <v>59.3</v>
      </c>
      <c r="T21" s="562"/>
      <c r="U21" s="562"/>
      <c r="V21" s="562"/>
      <c r="W21" s="30"/>
      <c r="X21"/>
      <c r="Y21"/>
      <c r="Z21" s="19"/>
      <c r="AA21" s="19"/>
      <c r="AB21" s="19"/>
      <c r="AC21" s="19"/>
      <c r="AD21" s="19"/>
      <c r="AE21" s="19"/>
      <c r="BD21" s="67" t="s">
        <v>261</v>
      </c>
      <c r="BE21" s="68" t="str">
        <f>IF(入力シート!F77="","",入力シート!F77)</f>
        <v/>
      </c>
      <c r="BF21" s="176" t="str">
        <f t="shared" si="0"/>
        <v/>
      </c>
    </row>
    <row r="22" spans="1:58" ht="20.100000000000001" customHeight="1">
      <c r="A22" s="19"/>
      <c r="B22" s="379"/>
      <c r="C22" s="529"/>
      <c r="D22" s="380"/>
      <c r="E22" s="37" t="s">
        <v>15</v>
      </c>
      <c r="F22" s="44"/>
      <c r="G22" s="44"/>
      <c r="H22" s="44"/>
      <c r="I22" s="45"/>
      <c r="J22" s="54">
        <v>9</v>
      </c>
      <c r="K22" s="420" t="str">
        <f>IF(入力シート!I58="","",入力シート!I58)</f>
        <v/>
      </c>
      <c r="L22" s="421"/>
      <c r="M22" s="421"/>
      <c r="N22" s="422"/>
      <c r="O22" s="567">
        <v>60.5</v>
      </c>
      <c r="P22" s="568"/>
      <c r="Q22" s="568"/>
      <c r="R22" s="557"/>
      <c r="S22" s="426">
        <v>64.2</v>
      </c>
      <c r="T22" s="427"/>
      <c r="U22" s="427"/>
      <c r="V22" s="428"/>
      <c r="W22" s="30"/>
      <c r="X22"/>
      <c r="Y22"/>
      <c r="Z22" s="19"/>
      <c r="AA22" s="19"/>
      <c r="AB22" s="19"/>
      <c r="AC22" s="19"/>
      <c r="AD22" s="19"/>
      <c r="AE22" s="19"/>
      <c r="BD22" s="67" t="s">
        <v>260</v>
      </c>
      <c r="BE22" s="68" t="str">
        <f>IF(入力シート!F78="","",入力シート!F78)</f>
        <v/>
      </c>
      <c r="BF22" s="176" t="str">
        <f t="shared" si="0"/>
        <v/>
      </c>
    </row>
    <row r="23" spans="1:58" ht="20.100000000000001" customHeight="1" thickBot="1">
      <c r="A23" s="19"/>
      <c r="B23" s="381"/>
      <c r="C23" s="526"/>
      <c r="D23" s="382"/>
      <c r="E23" s="40" t="s">
        <v>16</v>
      </c>
      <c r="F23" s="46"/>
      <c r="G23" s="46"/>
      <c r="H23" s="46"/>
      <c r="I23" s="47"/>
      <c r="J23" s="55">
        <v>4</v>
      </c>
      <c r="K23" s="469" t="str">
        <f>IF(入力シート!I59="","",入力シート!I59)</f>
        <v/>
      </c>
      <c r="L23" s="470"/>
      <c r="M23" s="470"/>
      <c r="N23" s="471"/>
      <c r="O23" s="537">
        <v>34</v>
      </c>
      <c r="P23" s="538"/>
      <c r="Q23" s="538"/>
      <c r="R23" s="539"/>
      <c r="S23" s="416">
        <v>39.1</v>
      </c>
      <c r="T23" s="551"/>
      <c r="U23" s="551"/>
      <c r="V23" s="551"/>
      <c r="W23" s="30"/>
      <c r="X23"/>
      <c r="Y23"/>
      <c r="Z23" s="19"/>
      <c r="AA23" s="19"/>
      <c r="AB23" s="19"/>
      <c r="AC23" s="19"/>
      <c r="AD23" s="19"/>
      <c r="AE23" s="19"/>
      <c r="BD23" s="67" t="s">
        <v>107</v>
      </c>
      <c r="BE23" s="68" t="str">
        <f>IF(入力シート!F79="","",入力シート!F79)</f>
        <v/>
      </c>
      <c r="BF23" s="176" t="str">
        <f t="shared" si="0"/>
        <v/>
      </c>
    </row>
    <row r="24" spans="1:58" ht="9.6" customHeight="1">
      <c r="A24" s="19"/>
      <c r="B24" s="19"/>
      <c r="C24" s="19"/>
      <c r="D24" s="19"/>
      <c r="E24" s="459"/>
      <c r="F24" s="459"/>
      <c r="G24" s="459"/>
      <c r="H24" s="459"/>
      <c r="I24" s="459"/>
      <c r="J24" s="459"/>
      <c r="K24" s="459"/>
      <c r="L24" s="459"/>
      <c r="M24" s="459"/>
      <c r="N24" s="459"/>
      <c r="O24" s="459"/>
      <c r="P24" s="19"/>
      <c r="Q24" s="19"/>
      <c r="R24" s="19"/>
      <c r="S24" s="19"/>
      <c r="T24" s="19"/>
      <c r="U24" s="19"/>
      <c r="V24" s="19"/>
      <c r="W24" s="19"/>
      <c r="X24" s="19"/>
      <c r="Y24" s="19"/>
      <c r="Z24" s="19"/>
      <c r="AA24" s="19"/>
      <c r="AB24" s="19"/>
      <c r="AC24" s="19"/>
      <c r="AD24" s="19"/>
      <c r="AE24" s="19"/>
    </row>
    <row r="25" spans="1:58" ht="16.2">
      <c r="A25" s="19"/>
      <c r="B25" s="32" t="s">
        <v>17</v>
      </c>
      <c r="C25" s="19"/>
      <c r="D25" s="19"/>
      <c r="E25" s="460"/>
      <c r="F25" s="460"/>
      <c r="G25" s="460"/>
      <c r="H25" s="460"/>
      <c r="I25" s="460"/>
      <c r="J25" s="460"/>
      <c r="K25" s="460"/>
      <c r="L25" s="460"/>
      <c r="M25" s="460"/>
      <c r="N25" s="460"/>
      <c r="O25" s="460"/>
      <c r="P25" s="19"/>
      <c r="Q25" s="19"/>
      <c r="R25" s="19"/>
      <c r="S25" s="19"/>
      <c r="T25" s="19"/>
      <c r="U25" s="19"/>
      <c r="V25" s="19"/>
      <c r="W25" s="19"/>
      <c r="X25" s="19"/>
      <c r="Y25" s="19"/>
      <c r="Z25" s="19"/>
      <c r="AA25" s="19"/>
      <c r="AB25" s="19"/>
      <c r="AC25" s="19"/>
      <c r="AD25" s="19"/>
      <c r="AE25" s="19"/>
    </row>
    <row r="26" spans="1:58" ht="34.200000000000003" customHeight="1" thickBot="1">
      <c r="B26" s="304" t="s">
        <v>18</v>
      </c>
      <c r="C26" s="306" t="s">
        <v>19</v>
      </c>
      <c r="D26" s="332"/>
      <c r="E26" s="332"/>
      <c r="F26" s="332"/>
      <c r="G26" s="332"/>
      <c r="H26" s="377" t="s">
        <v>20</v>
      </c>
      <c r="I26" s="525"/>
      <c r="J26" s="525"/>
      <c r="K26" s="525"/>
      <c r="L26" s="525"/>
      <c r="M26" s="540" t="s">
        <v>111</v>
      </c>
      <c r="N26" s="523"/>
      <c r="O26" s="523"/>
      <c r="P26" s="524"/>
      <c r="Q26" s="499" t="s">
        <v>12</v>
      </c>
      <c r="R26" s="570"/>
      <c r="S26" s="570"/>
      <c r="T26" s="377" t="s">
        <v>13</v>
      </c>
      <c r="U26" s="525"/>
      <c r="V26" s="378"/>
      <c r="W26" s="306" t="s">
        <v>21</v>
      </c>
      <c r="X26" s="332"/>
      <c r="Y26" s="332"/>
      <c r="Z26" s="307"/>
      <c r="AA26" s="306" t="s">
        <v>86</v>
      </c>
      <c r="AB26" s="332"/>
      <c r="AC26" s="307"/>
    </row>
    <row r="27" spans="1:58" ht="310.2" customHeight="1">
      <c r="B27" s="528"/>
      <c r="C27" s="305"/>
      <c r="D27" s="375"/>
      <c r="E27" s="375"/>
      <c r="F27" s="375"/>
      <c r="G27" s="375"/>
      <c r="H27" s="379"/>
      <c r="I27" s="529"/>
      <c r="J27" s="529"/>
      <c r="K27" s="529"/>
      <c r="L27" s="529"/>
      <c r="M27" s="60" t="s">
        <v>123</v>
      </c>
      <c r="N27" s="1" t="s">
        <v>124</v>
      </c>
      <c r="O27" s="1" t="s">
        <v>125</v>
      </c>
      <c r="P27" s="2" t="s">
        <v>126</v>
      </c>
      <c r="Q27" s="60" t="s">
        <v>67</v>
      </c>
      <c r="R27" s="1" t="s">
        <v>68</v>
      </c>
      <c r="S27" s="1" t="s">
        <v>69</v>
      </c>
      <c r="T27" s="60" t="s">
        <v>14</v>
      </c>
      <c r="U27" s="1" t="s">
        <v>15</v>
      </c>
      <c r="V27" s="3" t="s">
        <v>16</v>
      </c>
      <c r="W27" s="412" t="s">
        <v>10</v>
      </c>
      <c r="X27" s="413"/>
      <c r="Y27" s="64" t="s">
        <v>35</v>
      </c>
      <c r="Z27" s="4" t="s">
        <v>5</v>
      </c>
      <c r="AA27" s="61" t="s">
        <v>10</v>
      </c>
      <c r="AB27" s="64" t="s">
        <v>35</v>
      </c>
      <c r="AC27" s="5" t="s">
        <v>5</v>
      </c>
    </row>
    <row r="28" spans="1:58" ht="60" customHeight="1">
      <c r="B28" s="6" t="s">
        <v>22</v>
      </c>
      <c r="C28" s="541" t="s">
        <v>200</v>
      </c>
      <c r="D28" s="541"/>
      <c r="E28" s="541"/>
      <c r="F28" s="541"/>
      <c r="G28" s="541"/>
      <c r="H28" s="541" t="s">
        <v>201</v>
      </c>
      <c r="I28" s="541"/>
      <c r="J28" s="541"/>
      <c r="K28" s="541"/>
      <c r="L28" s="541"/>
      <c r="M28" s="240" t="s">
        <v>277</v>
      </c>
      <c r="N28" s="241" t="s">
        <v>137</v>
      </c>
      <c r="O28" s="241" t="s">
        <v>137</v>
      </c>
      <c r="P28" s="242" t="s">
        <v>137</v>
      </c>
      <c r="Q28" s="243" t="s">
        <v>90</v>
      </c>
      <c r="R28" s="244" t="s">
        <v>137</v>
      </c>
      <c r="S28" s="245" t="s">
        <v>137</v>
      </c>
      <c r="T28" s="243" t="s">
        <v>137</v>
      </c>
      <c r="U28" s="244" t="s">
        <v>90</v>
      </c>
      <c r="V28" s="246" t="s">
        <v>137</v>
      </c>
      <c r="W28" s="402" t="str">
        <f>IF(入力シート!B64="","",入力シート!B64)</f>
        <v/>
      </c>
      <c r="X28" s="403"/>
      <c r="Y28" s="65">
        <v>83</v>
      </c>
      <c r="Z28" s="7">
        <v>85.7</v>
      </c>
      <c r="AA28" s="62" t="str">
        <f>IF(入力シート!C64="","",入力シート!C64)</f>
        <v/>
      </c>
      <c r="AB28" s="65">
        <v>0.5</v>
      </c>
      <c r="AC28" s="8">
        <v>0.6</v>
      </c>
    </row>
    <row r="29" spans="1:58" ht="60" customHeight="1">
      <c r="B29" s="6" t="s">
        <v>23</v>
      </c>
      <c r="C29" s="530" t="s">
        <v>202</v>
      </c>
      <c r="D29" s="530"/>
      <c r="E29" s="530"/>
      <c r="F29" s="530"/>
      <c r="G29" s="530"/>
      <c r="H29" s="530" t="s">
        <v>203</v>
      </c>
      <c r="I29" s="530"/>
      <c r="J29" s="530"/>
      <c r="K29" s="530"/>
      <c r="L29" s="530"/>
      <c r="M29" s="247" t="s">
        <v>278</v>
      </c>
      <c r="N29" s="241" t="s">
        <v>137</v>
      </c>
      <c r="O29" s="241" t="s">
        <v>137</v>
      </c>
      <c r="P29" s="242" t="s">
        <v>137</v>
      </c>
      <c r="Q29" s="243" t="s">
        <v>90</v>
      </c>
      <c r="R29" s="244" t="s">
        <v>137</v>
      </c>
      <c r="S29" s="245" t="s">
        <v>137</v>
      </c>
      <c r="T29" s="243" t="s">
        <v>137</v>
      </c>
      <c r="U29" s="244" t="s">
        <v>90</v>
      </c>
      <c r="V29" s="248" t="s">
        <v>137</v>
      </c>
      <c r="W29" s="402" t="str">
        <f>IF(入力シート!B65="","",入力シート!B65)</f>
        <v/>
      </c>
      <c r="X29" s="403"/>
      <c r="Y29" s="65">
        <v>71.5</v>
      </c>
      <c r="Z29" s="7">
        <v>70.5</v>
      </c>
      <c r="AA29" s="62" t="str">
        <f>IF(入力シート!C65="","",入力シート!C65)</f>
        <v/>
      </c>
      <c r="AB29" s="65">
        <v>1.8</v>
      </c>
      <c r="AC29" s="8">
        <v>2.2000000000000002</v>
      </c>
    </row>
    <row r="30" spans="1:58" ht="60" customHeight="1">
      <c r="B30" s="6" t="s">
        <v>24</v>
      </c>
      <c r="C30" s="530" t="s">
        <v>204</v>
      </c>
      <c r="D30" s="530"/>
      <c r="E30" s="530"/>
      <c r="F30" s="530"/>
      <c r="G30" s="530"/>
      <c r="H30" s="530" t="s">
        <v>205</v>
      </c>
      <c r="I30" s="530"/>
      <c r="J30" s="530"/>
      <c r="K30" s="530"/>
      <c r="L30" s="530"/>
      <c r="M30" s="240" t="s">
        <v>137</v>
      </c>
      <c r="N30" s="247" t="s">
        <v>278</v>
      </c>
      <c r="O30" s="241" t="s">
        <v>137</v>
      </c>
      <c r="P30" s="242" t="s">
        <v>137</v>
      </c>
      <c r="Q30" s="243" t="s">
        <v>90</v>
      </c>
      <c r="R30" s="244" t="s">
        <v>137</v>
      </c>
      <c r="S30" s="245" t="s">
        <v>137</v>
      </c>
      <c r="T30" s="243" t="s">
        <v>137</v>
      </c>
      <c r="U30" s="244" t="s">
        <v>90</v>
      </c>
      <c r="V30" s="245" t="s">
        <v>137</v>
      </c>
      <c r="W30" s="402" t="str">
        <f>IF(入力シート!B66="","",入力シート!B66)</f>
        <v/>
      </c>
      <c r="X30" s="403"/>
      <c r="Y30" s="65">
        <v>44.9</v>
      </c>
      <c r="Z30" s="7">
        <v>49.1</v>
      </c>
      <c r="AA30" s="62" t="str">
        <f>IF(入力シート!C66="","",入力シート!C66)</f>
        <v/>
      </c>
      <c r="AB30" s="65">
        <v>2.6</v>
      </c>
      <c r="AC30" s="8">
        <v>2.8</v>
      </c>
    </row>
    <row r="31" spans="1:58" ht="60" customHeight="1">
      <c r="B31" s="6" t="s">
        <v>25</v>
      </c>
      <c r="C31" s="530" t="s">
        <v>206</v>
      </c>
      <c r="D31" s="530"/>
      <c r="E31" s="530"/>
      <c r="F31" s="530"/>
      <c r="G31" s="530"/>
      <c r="H31" s="530" t="s">
        <v>207</v>
      </c>
      <c r="I31" s="530"/>
      <c r="J31" s="530"/>
      <c r="K31" s="530"/>
      <c r="L31" s="530"/>
      <c r="M31" s="240" t="s">
        <v>137</v>
      </c>
      <c r="N31" s="241" t="s">
        <v>137</v>
      </c>
      <c r="O31" s="247" t="s">
        <v>279</v>
      </c>
      <c r="P31" s="242" t="s">
        <v>137</v>
      </c>
      <c r="Q31" s="243" t="s">
        <v>90</v>
      </c>
      <c r="R31" s="244" t="s">
        <v>137</v>
      </c>
      <c r="S31" s="245" t="s">
        <v>137</v>
      </c>
      <c r="T31" s="243" t="s">
        <v>137</v>
      </c>
      <c r="U31" s="244" t="s">
        <v>90</v>
      </c>
      <c r="V31" s="245" t="s">
        <v>137</v>
      </c>
      <c r="W31" s="402" t="str">
        <f>IF(入力シート!B67="","",入力シート!B67)</f>
        <v/>
      </c>
      <c r="X31" s="403"/>
      <c r="Y31" s="65">
        <v>47.6</v>
      </c>
      <c r="Z31" s="7">
        <v>55.3</v>
      </c>
      <c r="AA31" s="62" t="str">
        <f>IF(入力シート!C67="","",入力シート!C67)</f>
        <v/>
      </c>
      <c r="AB31" s="65">
        <v>0.8</v>
      </c>
      <c r="AC31" s="8">
        <v>1.1000000000000001</v>
      </c>
    </row>
    <row r="32" spans="1:58" ht="60" customHeight="1">
      <c r="B32" s="6" t="s">
        <v>26</v>
      </c>
      <c r="C32" s="530" t="s">
        <v>208</v>
      </c>
      <c r="D32" s="530"/>
      <c r="E32" s="530"/>
      <c r="F32" s="530"/>
      <c r="G32" s="530"/>
      <c r="H32" s="530" t="s">
        <v>209</v>
      </c>
      <c r="I32" s="530"/>
      <c r="J32" s="530"/>
      <c r="K32" s="530"/>
      <c r="L32" s="530"/>
      <c r="M32" s="240" t="s">
        <v>137</v>
      </c>
      <c r="N32" s="241" t="s">
        <v>137</v>
      </c>
      <c r="O32" s="241" t="s">
        <v>137</v>
      </c>
      <c r="P32" s="242" t="s">
        <v>280</v>
      </c>
      <c r="Q32" s="243" t="s">
        <v>90</v>
      </c>
      <c r="R32" s="244" t="s">
        <v>137</v>
      </c>
      <c r="S32" s="245" t="s">
        <v>137</v>
      </c>
      <c r="T32" s="243" t="s">
        <v>137</v>
      </c>
      <c r="U32" s="244" t="s">
        <v>90</v>
      </c>
      <c r="V32" s="245" t="s">
        <v>137</v>
      </c>
      <c r="W32" s="402" t="str">
        <f>IF(入力シート!B68="","",入力シート!B68)</f>
        <v/>
      </c>
      <c r="X32" s="403"/>
      <c r="Y32" s="65">
        <v>57</v>
      </c>
      <c r="Z32" s="7">
        <v>60.2</v>
      </c>
      <c r="AA32" s="62" t="str">
        <f>IF(入力シート!C68="","",入力シート!C68)</f>
        <v/>
      </c>
      <c r="AB32" s="65">
        <v>4.3</v>
      </c>
      <c r="AC32" s="8">
        <v>4.8</v>
      </c>
    </row>
    <row r="33" spans="2:40" ht="60" customHeight="1">
      <c r="B33" s="6" t="s">
        <v>27</v>
      </c>
      <c r="C33" s="530" t="s">
        <v>210</v>
      </c>
      <c r="D33" s="530"/>
      <c r="E33" s="530"/>
      <c r="F33" s="530"/>
      <c r="G33" s="530"/>
      <c r="H33" s="530" t="s">
        <v>211</v>
      </c>
      <c r="I33" s="530"/>
      <c r="J33" s="530"/>
      <c r="K33" s="530"/>
      <c r="L33" s="530"/>
      <c r="M33" s="240" t="s">
        <v>281</v>
      </c>
      <c r="N33" s="247" t="s">
        <v>137</v>
      </c>
      <c r="O33" s="241" t="s">
        <v>137</v>
      </c>
      <c r="P33" s="242" t="s">
        <v>137</v>
      </c>
      <c r="Q33" s="243" t="s">
        <v>90</v>
      </c>
      <c r="R33" s="244" t="s">
        <v>137</v>
      </c>
      <c r="S33" s="245" t="s">
        <v>137</v>
      </c>
      <c r="T33" s="243" t="s">
        <v>137</v>
      </c>
      <c r="U33" s="244" t="s">
        <v>90</v>
      </c>
      <c r="V33" s="245" t="s">
        <v>137</v>
      </c>
      <c r="W33" s="402" t="str">
        <f>IF(入力シート!B69="","",入力シート!B69)</f>
        <v/>
      </c>
      <c r="X33" s="403"/>
      <c r="Y33" s="65">
        <v>70.5</v>
      </c>
      <c r="Z33" s="7">
        <v>73.2</v>
      </c>
      <c r="AA33" s="62" t="str">
        <f>IF(入力シート!C69="","",入力シート!C69)</f>
        <v/>
      </c>
      <c r="AB33" s="65">
        <v>7.1</v>
      </c>
      <c r="AC33" s="8">
        <v>6.6</v>
      </c>
    </row>
    <row r="34" spans="2:40" ht="60" customHeight="1">
      <c r="B34" s="6" t="s">
        <v>28</v>
      </c>
      <c r="C34" s="530" t="s">
        <v>212</v>
      </c>
      <c r="D34" s="530"/>
      <c r="E34" s="530"/>
      <c r="F34" s="530"/>
      <c r="G34" s="530"/>
      <c r="H34" s="530" t="s">
        <v>213</v>
      </c>
      <c r="I34" s="530"/>
      <c r="J34" s="530"/>
      <c r="K34" s="530"/>
      <c r="L34" s="530"/>
      <c r="M34" s="240" t="s">
        <v>282</v>
      </c>
      <c r="N34" s="241" t="s">
        <v>137</v>
      </c>
      <c r="O34" s="241" t="s">
        <v>137</v>
      </c>
      <c r="P34" s="242" t="s">
        <v>137</v>
      </c>
      <c r="Q34" s="243" t="s">
        <v>90</v>
      </c>
      <c r="R34" s="244" t="s">
        <v>137</v>
      </c>
      <c r="S34" s="245" t="s">
        <v>137</v>
      </c>
      <c r="T34" s="243" t="s">
        <v>90</v>
      </c>
      <c r="U34" s="244" t="s">
        <v>137</v>
      </c>
      <c r="V34" s="245" t="s">
        <v>137</v>
      </c>
      <c r="W34" s="402" t="str">
        <f>IF(入力シート!B70="","",入力シート!B70)</f>
        <v/>
      </c>
      <c r="X34" s="403"/>
      <c r="Y34" s="65">
        <v>63.1</v>
      </c>
      <c r="Z34" s="7">
        <v>65</v>
      </c>
      <c r="AA34" s="62" t="str">
        <f>IF(入力シート!C70="","",入力シート!C70)</f>
        <v/>
      </c>
      <c r="AB34" s="65">
        <v>0.8</v>
      </c>
      <c r="AC34" s="8">
        <v>0.6</v>
      </c>
    </row>
    <row r="35" spans="2:40" ht="60" customHeight="1">
      <c r="B35" s="6" t="s">
        <v>29</v>
      </c>
      <c r="C35" s="530" t="s">
        <v>214</v>
      </c>
      <c r="D35" s="530"/>
      <c r="E35" s="530"/>
      <c r="F35" s="530"/>
      <c r="G35" s="530"/>
      <c r="H35" s="530" t="s">
        <v>215</v>
      </c>
      <c r="I35" s="530"/>
      <c r="J35" s="530"/>
      <c r="K35" s="530"/>
      <c r="L35" s="530"/>
      <c r="M35" s="240" t="s">
        <v>283</v>
      </c>
      <c r="N35" s="241" t="s">
        <v>137</v>
      </c>
      <c r="O35" s="241" t="s">
        <v>137</v>
      </c>
      <c r="P35" s="242" t="s">
        <v>137</v>
      </c>
      <c r="Q35" s="243" t="s">
        <v>137</v>
      </c>
      <c r="R35" s="244" t="s">
        <v>90</v>
      </c>
      <c r="S35" s="245" t="s">
        <v>137</v>
      </c>
      <c r="T35" s="243" t="s">
        <v>137</v>
      </c>
      <c r="U35" s="244" t="s">
        <v>137</v>
      </c>
      <c r="V35" s="245" t="s">
        <v>90</v>
      </c>
      <c r="W35" s="402" t="str">
        <f>IF(入力シート!B71="","",入力シート!B71)</f>
        <v/>
      </c>
      <c r="X35" s="403"/>
      <c r="Y35" s="65">
        <v>39.200000000000003</v>
      </c>
      <c r="Z35" s="7">
        <v>44.6</v>
      </c>
      <c r="AA35" s="62" t="str">
        <f>IF(入力シート!C71="","",入力シート!C71)</f>
        <v/>
      </c>
      <c r="AB35" s="65">
        <v>30.6</v>
      </c>
      <c r="AC35" s="8">
        <v>26.5</v>
      </c>
    </row>
    <row r="36" spans="2:40" ht="60" customHeight="1">
      <c r="B36" s="6" t="s">
        <v>30</v>
      </c>
      <c r="C36" s="530" t="s">
        <v>216</v>
      </c>
      <c r="D36" s="530"/>
      <c r="E36" s="530"/>
      <c r="F36" s="530"/>
      <c r="G36" s="530"/>
      <c r="H36" s="530" t="s">
        <v>217</v>
      </c>
      <c r="I36" s="530"/>
      <c r="J36" s="530"/>
      <c r="K36" s="530"/>
      <c r="L36" s="530"/>
      <c r="M36" s="240" t="s">
        <v>137</v>
      </c>
      <c r="N36" s="241" t="s">
        <v>137</v>
      </c>
      <c r="O36" s="241" t="s">
        <v>284</v>
      </c>
      <c r="P36" s="242" t="s">
        <v>137</v>
      </c>
      <c r="Q36" s="243" t="s">
        <v>90</v>
      </c>
      <c r="R36" s="244" t="s">
        <v>137</v>
      </c>
      <c r="S36" s="245" t="s">
        <v>137</v>
      </c>
      <c r="T36" s="243" t="s">
        <v>137</v>
      </c>
      <c r="U36" s="244" t="s">
        <v>90</v>
      </c>
      <c r="V36" s="245" t="s">
        <v>137</v>
      </c>
      <c r="W36" s="402" t="str">
        <f>IF(入力シート!B72="","",入力シート!B72)</f>
        <v/>
      </c>
      <c r="X36" s="403"/>
      <c r="Y36" s="65">
        <v>72.8</v>
      </c>
      <c r="Z36" s="7">
        <v>75.2</v>
      </c>
      <c r="AA36" s="62" t="str">
        <f>IF(入力シート!C72="","",入力シート!C72)</f>
        <v/>
      </c>
      <c r="AB36" s="65">
        <v>5.8</v>
      </c>
      <c r="AC36" s="8">
        <v>5.6</v>
      </c>
    </row>
    <row r="37" spans="2:40" ht="60" customHeight="1">
      <c r="B37" s="6" t="s">
        <v>31</v>
      </c>
      <c r="C37" s="535" t="s">
        <v>218</v>
      </c>
      <c r="D37" s="535"/>
      <c r="E37" s="535"/>
      <c r="F37" s="535"/>
      <c r="G37" s="535"/>
      <c r="H37" s="536" t="s">
        <v>219</v>
      </c>
      <c r="I37" s="536"/>
      <c r="J37" s="536"/>
      <c r="K37" s="536"/>
      <c r="L37" s="536"/>
      <c r="M37" s="240" t="s">
        <v>137</v>
      </c>
      <c r="N37" s="249" t="s">
        <v>137</v>
      </c>
      <c r="O37" s="249" t="s">
        <v>285</v>
      </c>
      <c r="P37" s="242" t="s">
        <v>137</v>
      </c>
      <c r="Q37" s="243" t="s">
        <v>137</v>
      </c>
      <c r="R37" s="244" t="s">
        <v>90</v>
      </c>
      <c r="S37" s="245" t="s">
        <v>137</v>
      </c>
      <c r="T37" s="243" t="s">
        <v>137</v>
      </c>
      <c r="U37" s="244" t="s">
        <v>137</v>
      </c>
      <c r="V37" s="245" t="s">
        <v>90</v>
      </c>
      <c r="W37" s="402" t="str">
        <f>IF(入力シート!B73="","",入力シート!B73)</f>
        <v/>
      </c>
      <c r="X37" s="403"/>
      <c r="Y37" s="65">
        <v>26.8</v>
      </c>
      <c r="Z37" s="7">
        <v>33.9</v>
      </c>
      <c r="AA37" s="62" t="str">
        <f>IF(入力シート!C73="","",入力シート!C73)</f>
        <v/>
      </c>
      <c r="AB37" s="65">
        <v>45.9</v>
      </c>
      <c r="AC37" s="8">
        <v>39.6</v>
      </c>
    </row>
    <row r="38" spans="2:40" ht="60" customHeight="1">
      <c r="B38" s="6" t="s">
        <v>32</v>
      </c>
      <c r="C38" s="530" t="s">
        <v>220</v>
      </c>
      <c r="D38" s="530"/>
      <c r="E38" s="530"/>
      <c r="F38" s="530"/>
      <c r="G38" s="530"/>
      <c r="H38" s="530" t="s">
        <v>221</v>
      </c>
      <c r="I38" s="530"/>
      <c r="J38" s="530"/>
      <c r="K38" s="530"/>
      <c r="L38" s="530"/>
      <c r="M38" s="240" t="s">
        <v>137</v>
      </c>
      <c r="N38" s="249" t="s">
        <v>286</v>
      </c>
      <c r="O38" s="249" t="s">
        <v>137</v>
      </c>
      <c r="P38" s="242" t="s">
        <v>137</v>
      </c>
      <c r="Q38" s="243" t="s">
        <v>90</v>
      </c>
      <c r="R38" s="244" t="s">
        <v>137</v>
      </c>
      <c r="S38" s="245" t="s">
        <v>137</v>
      </c>
      <c r="T38" s="243" t="s">
        <v>137</v>
      </c>
      <c r="U38" s="244" t="s">
        <v>90</v>
      </c>
      <c r="V38" s="248" t="s">
        <v>137</v>
      </c>
      <c r="W38" s="402" t="str">
        <f>IF(入力シート!B74="","",入力シート!B74)</f>
        <v/>
      </c>
      <c r="X38" s="403"/>
      <c r="Y38" s="65">
        <v>57.8</v>
      </c>
      <c r="Z38" s="7">
        <v>62.5</v>
      </c>
      <c r="AA38" s="62" t="str">
        <f>IF(入力シート!C74="","",入力シート!C74)</f>
        <v/>
      </c>
      <c r="AB38" s="65">
        <v>10</v>
      </c>
      <c r="AC38" s="8">
        <v>9</v>
      </c>
    </row>
    <row r="39" spans="2:40" ht="60" customHeight="1">
      <c r="B39" s="6" t="s">
        <v>33</v>
      </c>
      <c r="C39" s="530" t="s">
        <v>222</v>
      </c>
      <c r="D39" s="530"/>
      <c r="E39" s="530"/>
      <c r="F39" s="530"/>
      <c r="G39" s="530"/>
      <c r="H39" s="530" t="s">
        <v>223</v>
      </c>
      <c r="I39" s="530"/>
      <c r="J39" s="530"/>
      <c r="K39" s="530"/>
      <c r="L39" s="530"/>
      <c r="M39" s="240" t="s">
        <v>137</v>
      </c>
      <c r="N39" s="241" t="s">
        <v>287</v>
      </c>
      <c r="O39" s="241" t="s">
        <v>137</v>
      </c>
      <c r="P39" s="242" t="s">
        <v>137</v>
      </c>
      <c r="Q39" s="243" t="s">
        <v>137</v>
      </c>
      <c r="R39" s="244" t="s">
        <v>90</v>
      </c>
      <c r="S39" s="245" t="s">
        <v>137</v>
      </c>
      <c r="T39" s="243" t="s">
        <v>137</v>
      </c>
      <c r="U39" s="244" t="s">
        <v>137</v>
      </c>
      <c r="V39" s="248" t="s">
        <v>90</v>
      </c>
      <c r="W39" s="402" t="str">
        <f>IF(入力シート!B75="","",入力シート!B75)</f>
        <v/>
      </c>
      <c r="X39" s="403"/>
      <c r="Y39" s="65">
        <v>40.700000000000003</v>
      </c>
      <c r="Z39" s="7">
        <v>46.1</v>
      </c>
      <c r="AA39" s="62" t="str">
        <f>IF(入力シート!C75="","",入力シート!C75)</f>
        <v/>
      </c>
      <c r="AB39" s="65">
        <v>24.8</v>
      </c>
      <c r="AC39" s="8">
        <v>22.2</v>
      </c>
    </row>
    <row r="40" spans="2:40" ht="60" customHeight="1">
      <c r="B40" s="6" t="s">
        <v>225</v>
      </c>
      <c r="C40" s="530" t="s">
        <v>227</v>
      </c>
      <c r="D40" s="530"/>
      <c r="E40" s="530"/>
      <c r="F40" s="530"/>
      <c r="G40" s="530"/>
      <c r="H40" s="530" t="s">
        <v>228</v>
      </c>
      <c r="I40" s="530"/>
      <c r="J40" s="530"/>
      <c r="K40" s="530"/>
      <c r="L40" s="530"/>
      <c r="M40" s="240" t="s">
        <v>137</v>
      </c>
      <c r="N40" s="241" t="s">
        <v>280</v>
      </c>
      <c r="O40" s="241" t="s">
        <v>137</v>
      </c>
      <c r="P40" s="242" t="s">
        <v>137</v>
      </c>
      <c r="Q40" s="243" t="s">
        <v>90</v>
      </c>
      <c r="R40" s="244" t="s">
        <v>137</v>
      </c>
      <c r="S40" s="245" t="s">
        <v>137</v>
      </c>
      <c r="T40" s="243" t="s">
        <v>90</v>
      </c>
      <c r="U40" s="244" t="s">
        <v>137</v>
      </c>
      <c r="V40" s="248" t="s">
        <v>137</v>
      </c>
      <c r="W40" s="402" t="str">
        <f>IF(入力シート!B76="","",入力シート!B76)</f>
        <v/>
      </c>
      <c r="X40" s="403"/>
      <c r="Y40" s="65">
        <v>35.700000000000003</v>
      </c>
      <c r="Z40" s="7">
        <v>37.1</v>
      </c>
      <c r="AA40" s="62" t="str">
        <f>IF(入力シート!C76="","",入力シート!C76)</f>
        <v/>
      </c>
      <c r="AB40" s="65">
        <v>1</v>
      </c>
      <c r="AC40" s="8">
        <v>1</v>
      </c>
    </row>
    <row r="41" spans="2:40" ht="60" customHeight="1">
      <c r="B41" s="6" t="s">
        <v>229</v>
      </c>
      <c r="C41" s="530" t="s">
        <v>230</v>
      </c>
      <c r="D41" s="530"/>
      <c r="E41" s="530"/>
      <c r="F41" s="530"/>
      <c r="G41" s="530"/>
      <c r="H41" s="530" t="s">
        <v>231</v>
      </c>
      <c r="I41" s="530"/>
      <c r="J41" s="530"/>
      <c r="K41" s="530"/>
      <c r="L41" s="530"/>
      <c r="M41" s="240" t="s">
        <v>137</v>
      </c>
      <c r="N41" s="241" t="s">
        <v>137</v>
      </c>
      <c r="O41" s="241" t="s">
        <v>137</v>
      </c>
      <c r="P41" s="242" t="s">
        <v>286</v>
      </c>
      <c r="Q41" s="243" t="s">
        <v>90</v>
      </c>
      <c r="R41" s="244" t="s">
        <v>137</v>
      </c>
      <c r="S41" s="245" t="s">
        <v>137</v>
      </c>
      <c r="T41" s="243" t="s">
        <v>137</v>
      </c>
      <c r="U41" s="244" t="s">
        <v>90</v>
      </c>
      <c r="V41" s="248" t="s">
        <v>137</v>
      </c>
      <c r="W41" s="402" t="str">
        <f>IF(入力シート!B77="","",入力シート!B77)</f>
        <v/>
      </c>
      <c r="X41" s="403"/>
      <c r="Y41" s="65">
        <v>39.5</v>
      </c>
      <c r="Z41" s="7">
        <v>46</v>
      </c>
      <c r="AA41" s="62" t="str">
        <f>IF(入力シート!C77="","",入力シート!C77)</f>
        <v/>
      </c>
      <c r="AB41" s="65">
        <v>15</v>
      </c>
      <c r="AC41" s="8">
        <v>14.3</v>
      </c>
    </row>
    <row r="42" spans="2:40" ht="60" customHeight="1">
      <c r="B42" s="6" t="s">
        <v>226</v>
      </c>
      <c r="C42" s="535" t="s">
        <v>232</v>
      </c>
      <c r="D42" s="536"/>
      <c r="E42" s="536"/>
      <c r="F42" s="536"/>
      <c r="G42" s="536"/>
      <c r="H42" s="530" t="s">
        <v>233</v>
      </c>
      <c r="I42" s="530"/>
      <c r="J42" s="530"/>
      <c r="K42" s="530"/>
      <c r="L42" s="530"/>
      <c r="M42" s="240" t="s">
        <v>137</v>
      </c>
      <c r="N42" s="241" t="s">
        <v>137</v>
      </c>
      <c r="O42" s="241" t="s">
        <v>137</v>
      </c>
      <c r="P42" s="250" t="s">
        <v>278</v>
      </c>
      <c r="Q42" s="243" t="s">
        <v>90</v>
      </c>
      <c r="R42" s="244" t="s">
        <v>137</v>
      </c>
      <c r="S42" s="245" t="s">
        <v>137</v>
      </c>
      <c r="T42" s="243" t="s">
        <v>90</v>
      </c>
      <c r="U42" s="244" t="s">
        <v>137</v>
      </c>
      <c r="V42" s="245" t="s">
        <v>137</v>
      </c>
      <c r="W42" s="402" t="str">
        <f>IF(入力シート!B78="","",入力シート!B78)</f>
        <v/>
      </c>
      <c r="X42" s="403"/>
      <c r="Y42" s="65">
        <v>75.5</v>
      </c>
      <c r="Z42" s="7">
        <v>75.8</v>
      </c>
      <c r="AA42" s="62" t="str">
        <f>IF(入力シート!C78="","",入力シート!C78)</f>
        <v/>
      </c>
      <c r="AB42" s="65">
        <v>0.6</v>
      </c>
      <c r="AC42" s="8">
        <v>0.7</v>
      </c>
    </row>
    <row r="43" spans="2:40" ht="60" customHeight="1" thickBot="1">
      <c r="B43" s="58" t="s">
        <v>141</v>
      </c>
      <c r="C43" s="530" t="s">
        <v>234</v>
      </c>
      <c r="D43" s="530"/>
      <c r="E43" s="530"/>
      <c r="F43" s="530"/>
      <c r="G43" s="530"/>
      <c r="H43" s="530" t="s">
        <v>235</v>
      </c>
      <c r="I43" s="530"/>
      <c r="J43" s="530"/>
      <c r="K43" s="530"/>
      <c r="L43" s="530"/>
      <c r="M43" s="240" t="s">
        <v>137</v>
      </c>
      <c r="N43" s="241" t="s">
        <v>137</v>
      </c>
      <c r="O43" s="241" t="s">
        <v>137</v>
      </c>
      <c r="P43" s="242" t="s">
        <v>288</v>
      </c>
      <c r="Q43" s="243" t="s">
        <v>137</v>
      </c>
      <c r="R43" s="244" t="s">
        <v>90</v>
      </c>
      <c r="S43" s="245" t="s">
        <v>137</v>
      </c>
      <c r="T43" s="243" t="s">
        <v>137</v>
      </c>
      <c r="U43" s="244" t="s">
        <v>137</v>
      </c>
      <c r="V43" s="245" t="s">
        <v>90</v>
      </c>
      <c r="W43" s="397" t="str">
        <f>IF(入力シート!B79="","",入力シート!B79)</f>
        <v/>
      </c>
      <c r="X43" s="398"/>
      <c r="Y43" s="65">
        <v>29.3</v>
      </c>
      <c r="Z43" s="7">
        <v>31.9</v>
      </c>
      <c r="AA43" s="237" t="str">
        <f>IF(入力シート!C79="","",入力シート!C79)</f>
        <v/>
      </c>
      <c r="AB43" s="65">
        <v>31.4</v>
      </c>
      <c r="AC43" s="8">
        <v>28.9</v>
      </c>
    </row>
    <row r="44" spans="2:40" ht="4.5" customHeight="1">
      <c r="B44" s="9"/>
      <c r="C44" s="10"/>
      <c r="D44" s="10"/>
      <c r="E44" s="10"/>
      <c r="F44" s="10"/>
      <c r="G44" s="10"/>
      <c r="H44" s="16"/>
      <c r="I44" s="16"/>
      <c r="J44" s="16"/>
      <c r="K44" s="11"/>
      <c r="L44" s="11"/>
      <c r="M44" s="11"/>
      <c r="N44" s="11"/>
      <c r="O44" s="17"/>
      <c r="P44" s="17"/>
      <c r="Q44" s="17"/>
      <c r="R44" s="17"/>
      <c r="U44" s="17"/>
      <c r="V44" s="17"/>
      <c r="W44" s="17"/>
      <c r="X44" s="17"/>
      <c r="Y44" s="12"/>
      <c r="Z44" s="12"/>
      <c r="AA44" s="13"/>
      <c r="AB44" s="13"/>
      <c r="AC44" s="12"/>
      <c r="AD44" s="13"/>
      <c r="AE44" s="13"/>
    </row>
    <row r="45" spans="2:40" ht="18" customHeight="1">
      <c r="B45" s="14"/>
      <c r="C45" s="14"/>
      <c r="M45" s="18"/>
      <c r="N45" s="18"/>
      <c r="O45" s="18"/>
      <c r="P45" s="18"/>
    </row>
    <row r="46" spans="2:40" s="69" customFormat="1" ht="18" customHeight="1" thickBot="1">
      <c r="C46" s="122"/>
      <c r="D46" s="122"/>
      <c r="E46" s="122"/>
      <c r="F46" s="122"/>
      <c r="G46" s="122"/>
      <c r="H46" s="122"/>
      <c r="I46" s="122"/>
      <c r="J46" s="122"/>
      <c r="K46" s="122"/>
      <c r="L46" s="122"/>
      <c r="M46" s="122"/>
      <c r="N46" s="122"/>
      <c r="O46" s="122"/>
      <c r="P46" s="122"/>
      <c r="Q46" s="122"/>
      <c r="R46" s="122"/>
      <c r="S46" s="122"/>
      <c r="T46" s="122"/>
      <c r="U46" s="122"/>
      <c r="V46" s="122"/>
      <c r="W46" s="122"/>
      <c r="X46" s="122"/>
      <c r="Y46" s="122"/>
    </row>
    <row r="47" spans="2:40" s="69" customFormat="1" ht="18" customHeight="1" thickBot="1">
      <c r="B47" s="149" t="s">
        <v>38</v>
      </c>
      <c r="C47" s="150" t="s">
        <v>39</v>
      </c>
      <c r="D47" s="137"/>
      <c r="E47" s="149" t="s">
        <v>38</v>
      </c>
      <c r="F47" s="150" t="s">
        <v>40</v>
      </c>
      <c r="G47" s="137"/>
      <c r="H47" s="137"/>
      <c r="I47" s="137"/>
      <c r="J47" s="137"/>
      <c r="K47" s="137"/>
      <c r="L47" s="137"/>
      <c r="M47" s="66"/>
      <c r="N47" s="66"/>
      <c r="O47" s="66"/>
      <c r="P47" s="66"/>
      <c r="Q47" s="66"/>
      <c r="R47" s="66"/>
      <c r="S47" s="66"/>
      <c r="T47" s="66"/>
      <c r="U47" s="66"/>
      <c r="V47" s="66"/>
      <c r="W47" s="66"/>
      <c r="X47" s="534"/>
      <c r="Y47" s="534"/>
      <c r="Z47" s="534"/>
      <c r="AA47" s="534"/>
      <c r="AB47" s="534"/>
      <c r="AC47" s="534"/>
    </row>
    <row r="48" spans="2:40" s="69" customFormat="1" ht="18" customHeight="1">
      <c r="B48" s="151" t="str">
        <f>B28</f>
        <v>１</v>
      </c>
      <c r="C48" s="152" t="e">
        <f>W28-Z28</f>
        <v>#VALUE!</v>
      </c>
      <c r="D48" s="138"/>
      <c r="E48" s="172" t="str">
        <f>B28</f>
        <v>１</v>
      </c>
      <c r="F48" s="152" t="e">
        <f>AC28-AA28</f>
        <v>#VALUE!</v>
      </c>
      <c r="G48" s="139"/>
      <c r="H48" s="139"/>
      <c r="I48" s="139"/>
      <c r="J48" s="139"/>
      <c r="K48" s="139"/>
      <c r="L48" s="139"/>
      <c r="M48" s="66"/>
      <c r="N48" s="66"/>
      <c r="O48" s="66"/>
      <c r="P48" s="66"/>
      <c r="Q48" s="66"/>
      <c r="R48" s="66"/>
      <c r="S48" s="66"/>
      <c r="T48" s="66"/>
      <c r="U48" s="66"/>
      <c r="V48" s="66"/>
      <c r="W48" s="66"/>
      <c r="AG48" s="165" t="s">
        <v>41</v>
      </c>
      <c r="AH48" s="166" t="s">
        <v>42</v>
      </c>
      <c r="AI48" s="166"/>
      <c r="AJ48" s="166"/>
      <c r="AK48" s="166"/>
      <c r="AL48" s="166" t="s">
        <v>41</v>
      </c>
      <c r="AM48" s="166" t="s">
        <v>42</v>
      </c>
      <c r="AN48" s="167" t="s">
        <v>43</v>
      </c>
    </row>
    <row r="49" spans="2:40" s="69" customFormat="1" ht="18" customHeight="1">
      <c r="B49" s="151" t="str">
        <f t="shared" ref="B49:B63" si="1">B29</f>
        <v>２</v>
      </c>
      <c r="C49" s="152" t="e">
        <f t="shared" ref="C49:C63" si="2">W29-Z29</f>
        <v>#VALUE!</v>
      </c>
      <c r="D49" s="138"/>
      <c r="E49" s="172" t="str">
        <f t="shared" ref="E49:E63" si="3">B29</f>
        <v>２</v>
      </c>
      <c r="F49" s="152" t="e">
        <f t="shared" ref="F49:F63" si="4">AC29-AA29</f>
        <v>#VALUE!</v>
      </c>
      <c r="G49" s="139"/>
      <c r="H49" s="139"/>
      <c r="I49" s="396"/>
      <c r="J49" s="396"/>
      <c r="K49" s="66"/>
      <c r="L49" s="66"/>
      <c r="M49" s="66"/>
      <c r="N49" s="66"/>
      <c r="O49" s="66"/>
      <c r="P49" s="66"/>
      <c r="Q49" s="66"/>
      <c r="R49" s="66"/>
      <c r="S49" s="66"/>
      <c r="T49" s="66"/>
      <c r="U49" s="66"/>
      <c r="V49" s="66"/>
      <c r="W49" s="123"/>
      <c r="X49" s="143"/>
      <c r="Y49" s="144"/>
      <c r="Z49" s="143"/>
      <c r="AA49" s="144"/>
      <c r="AB49" s="143"/>
      <c r="AC49" s="144"/>
      <c r="AG49" s="238">
        <v>3.4</v>
      </c>
      <c r="AH49" s="69">
        <v>4.9000000000000004</v>
      </c>
      <c r="AK49" s="174" t="s">
        <v>236</v>
      </c>
      <c r="AL49" s="69">
        <f t="shared" ref="AL49:AL66" si="5">AG49/100</f>
        <v>3.4000000000000002E-2</v>
      </c>
      <c r="AM49" s="69">
        <f t="shared" ref="AM49:AM66" si="6">AH49/100</f>
        <v>4.9000000000000002E-2</v>
      </c>
      <c r="AN49" s="193" t="str">
        <f>BF7</f>
        <v/>
      </c>
    </row>
    <row r="50" spans="2:40" s="69" customFormat="1" ht="18" customHeight="1">
      <c r="B50" s="151" t="str">
        <f t="shared" si="1"/>
        <v>３</v>
      </c>
      <c r="C50" s="152" t="e">
        <f t="shared" si="2"/>
        <v>#VALUE!</v>
      </c>
      <c r="D50" s="138"/>
      <c r="E50" s="172" t="str">
        <f t="shared" si="3"/>
        <v>３</v>
      </c>
      <c r="F50" s="152" t="e">
        <f t="shared" si="4"/>
        <v>#VALUE!</v>
      </c>
      <c r="G50" s="139"/>
      <c r="H50" s="139"/>
      <c r="I50" s="396"/>
      <c r="J50" s="396"/>
      <c r="K50" s="139"/>
      <c r="L50" s="139"/>
      <c r="M50" s="66"/>
      <c r="N50" s="66"/>
      <c r="O50" s="66"/>
      <c r="P50" s="66"/>
      <c r="Q50" s="66"/>
      <c r="R50" s="66"/>
      <c r="S50" s="66"/>
      <c r="T50" s="66"/>
      <c r="U50" s="66"/>
      <c r="V50" s="66"/>
      <c r="W50" s="123"/>
      <c r="X50" s="143"/>
      <c r="Y50" s="144"/>
      <c r="Z50" s="143"/>
      <c r="AA50" s="144"/>
      <c r="AB50" s="143"/>
      <c r="AC50" s="144"/>
      <c r="AG50" s="168">
        <v>5.9</v>
      </c>
      <c r="AH50" s="155">
        <v>7.8</v>
      </c>
      <c r="AI50" s="142"/>
      <c r="AK50" s="174" t="s">
        <v>92</v>
      </c>
      <c r="AL50" s="69">
        <f t="shared" si="5"/>
        <v>5.9000000000000004E-2</v>
      </c>
      <c r="AM50" s="69">
        <f t="shared" si="6"/>
        <v>7.8E-2</v>
      </c>
      <c r="AN50" s="193" t="str">
        <f t="shared" ref="AN50:AN66" si="7">BF8</f>
        <v/>
      </c>
    </row>
    <row r="51" spans="2:40" s="69" customFormat="1" ht="18" customHeight="1">
      <c r="B51" s="151" t="str">
        <f t="shared" si="1"/>
        <v>４</v>
      </c>
      <c r="C51" s="152" t="e">
        <f t="shared" si="2"/>
        <v>#VALUE!</v>
      </c>
      <c r="D51" s="138"/>
      <c r="E51" s="172" t="str">
        <f t="shared" si="3"/>
        <v>４</v>
      </c>
      <c r="F51" s="152" t="e">
        <f t="shared" si="4"/>
        <v>#VALUE!</v>
      </c>
      <c r="G51" s="139"/>
      <c r="H51" s="139"/>
      <c r="I51" s="396"/>
      <c r="J51" s="396"/>
      <c r="K51" s="66"/>
      <c r="L51" s="66"/>
      <c r="M51" s="66"/>
      <c r="N51" s="66"/>
      <c r="O51" s="66"/>
      <c r="P51" s="66"/>
      <c r="Q51" s="66"/>
      <c r="R51" s="66"/>
      <c r="S51" s="66"/>
      <c r="T51" s="66"/>
      <c r="U51" s="66"/>
      <c r="V51" s="66"/>
      <c r="W51" s="123"/>
      <c r="X51" s="143"/>
      <c r="Y51" s="144"/>
      <c r="Z51" s="143"/>
      <c r="AA51" s="144"/>
      <c r="AB51" s="143"/>
      <c r="AC51" s="144"/>
      <c r="AG51" s="168">
        <v>6.8</v>
      </c>
      <c r="AH51" s="155">
        <v>8.4</v>
      </c>
      <c r="AI51" s="142"/>
      <c r="AK51" s="174" t="s">
        <v>93</v>
      </c>
      <c r="AL51" s="69">
        <f t="shared" si="5"/>
        <v>6.8000000000000005E-2</v>
      </c>
      <c r="AM51" s="69">
        <f t="shared" si="6"/>
        <v>8.4000000000000005E-2</v>
      </c>
      <c r="AN51" s="193" t="str">
        <f t="shared" si="7"/>
        <v/>
      </c>
    </row>
    <row r="52" spans="2:40" s="69" customFormat="1" ht="18" customHeight="1">
      <c r="B52" s="151" t="str">
        <f t="shared" si="1"/>
        <v>５</v>
      </c>
      <c r="C52" s="152" t="e">
        <f t="shared" si="2"/>
        <v>#VALUE!</v>
      </c>
      <c r="D52" s="138"/>
      <c r="E52" s="172" t="str">
        <f t="shared" si="3"/>
        <v>５</v>
      </c>
      <c r="F52" s="152" t="e">
        <f t="shared" si="4"/>
        <v>#VALUE!</v>
      </c>
      <c r="G52" s="139"/>
      <c r="H52" s="139"/>
      <c r="I52" s="396"/>
      <c r="J52" s="396"/>
      <c r="K52" s="139"/>
      <c r="L52" s="139"/>
      <c r="M52" s="66"/>
      <c r="N52" s="66"/>
      <c r="O52" s="66"/>
      <c r="P52" s="66"/>
      <c r="Q52" s="66"/>
      <c r="R52" s="66"/>
      <c r="S52" s="66"/>
      <c r="T52" s="66"/>
      <c r="U52" s="66"/>
      <c r="V52" s="66"/>
      <c r="W52" s="123"/>
      <c r="X52" s="143"/>
      <c r="Y52" s="144"/>
      <c r="Z52" s="143"/>
      <c r="AA52" s="144"/>
      <c r="AB52" s="143"/>
      <c r="AC52" s="144"/>
      <c r="AG52" s="168">
        <v>6.6</v>
      </c>
      <c r="AH52" s="155">
        <v>8</v>
      </c>
      <c r="AI52" s="142"/>
      <c r="AK52" s="174" t="s">
        <v>94</v>
      </c>
      <c r="AL52" s="69">
        <f t="shared" si="5"/>
        <v>6.6000000000000003E-2</v>
      </c>
      <c r="AM52" s="69">
        <f t="shared" si="6"/>
        <v>0.08</v>
      </c>
      <c r="AN52" s="193" t="str">
        <f t="shared" si="7"/>
        <v/>
      </c>
    </row>
    <row r="53" spans="2:40" s="69" customFormat="1" ht="18" customHeight="1">
      <c r="B53" s="151" t="str">
        <f t="shared" si="1"/>
        <v>６（１）</v>
      </c>
      <c r="C53" s="152" t="e">
        <f t="shared" si="2"/>
        <v>#VALUE!</v>
      </c>
      <c r="D53" s="138"/>
      <c r="E53" s="172" t="str">
        <f t="shared" si="3"/>
        <v>６（１）</v>
      </c>
      <c r="F53" s="152" t="e">
        <f t="shared" si="4"/>
        <v>#VALUE!</v>
      </c>
      <c r="G53" s="139"/>
      <c r="H53" s="139"/>
      <c r="I53" s="396"/>
      <c r="J53" s="396"/>
      <c r="K53" s="66"/>
      <c r="L53" s="66"/>
      <c r="M53" s="66"/>
      <c r="N53" s="66"/>
      <c r="O53" s="66"/>
      <c r="P53" s="66"/>
      <c r="Q53" s="66"/>
      <c r="R53" s="66"/>
      <c r="S53" s="66"/>
      <c r="T53" s="66"/>
      <c r="U53" s="66"/>
      <c r="V53" s="66"/>
      <c r="W53" s="123"/>
      <c r="X53" s="143"/>
      <c r="Y53" s="144"/>
      <c r="Z53" s="143"/>
      <c r="AA53" s="144"/>
      <c r="AB53" s="143"/>
      <c r="AC53" s="144"/>
      <c r="AG53" s="168">
        <v>7</v>
      </c>
      <c r="AH53" s="155">
        <v>7.4</v>
      </c>
      <c r="AI53" s="142"/>
      <c r="AK53" s="174" t="s">
        <v>95</v>
      </c>
      <c r="AL53" s="69">
        <f t="shared" si="5"/>
        <v>7.0000000000000007E-2</v>
      </c>
      <c r="AM53" s="69">
        <f t="shared" si="6"/>
        <v>7.400000000000001E-2</v>
      </c>
      <c r="AN53" s="193" t="str">
        <f t="shared" si="7"/>
        <v/>
      </c>
    </row>
    <row r="54" spans="2:40" s="69" customFormat="1" ht="18" customHeight="1">
      <c r="B54" s="151" t="str">
        <f t="shared" si="1"/>
        <v>６（２）</v>
      </c>
      <c r="C54" s="152" t="e">
        <f t="shared" si="2"/>
        <v>#VALUE!</v>
      </c>
      <c r="D54" s="138"/>
      <c r="E54" s="172" t="str">
        <f t="shared" si="3"/>
        <v>６（２）</v>
      </c>
      <c r="F54" s="152" t="e">
        <f t="shared" si="4"/>
        <v>#VALUE!</v>
      </c>
      <c r="G54" s="139"/>
      <c r="H54" s="139"/>
      <c r="I54" s="396"/>
      <c r="J54" s="396"/>
      <c r="K54" s="139"/>
      <c r="L54" s="139"/>
      <c r="M54" s="66"/>
      <c r="N54" s="66"/>
      <c r="O54" s="66"/>
      <c r="P54" s="66"/>
      <c r="Q54" s="66"/>
      <c r="R54" s="66"/>
      <c r="S54" s="66"/>
      <c r="T54" s="66"/>
      <c r="U54" s="66"/>
      <c r="V54" s="66"/>
      <c r="W54" s="123"/>
      <c r="X54" s="143"/>
      <c r="Y54" s="144"/>
      <c r="Z54" s="143"/>
      <c r="AA54" s="144"/>
      <c r="AB54" s="143"/>
      <c r="AC54" s="144"/>
      <c r="AG54" s="168">
        <v>7.5</v>
      </c>
      <c r="AH54" s="155">
        <v>7</v>
      </c>
      <c r="AI54" s="142"/>
      <c r="AK54" s="174" t="s">
        <v>96</v>
      </c>
      <c r="AL54" s="69">
        <f t="shared" si="5"/>
        <v>7.4999999999999997E-2</v>
      </c>
      <c r="AM54" s="69">
        <f t="shared" si="6"/>
        <v>7.0000000000000007E-2</v>
      </c>
      <c r="AN54" s="193" t="str">
        <f t="shared" si="7"/>
        <v/>
      </c>
    </row>
    <row r="55" spans="2:40" s="69" customFormat="1" ht="18" customHeight="1">
      <c r="B55" s="151" t="str">
        <f t="shared" si="1"/>
        <v>６（３）</v>
      </c>
      <c r="C55" s="152" t="e">
        <f t="shared" si="2"/>
        <v>#VALUE!</v>
      </c>
      <c r="D55" s="138"/>
      <c r="E55" s="172" t="str">
        <f t="shared" si="3"/>
        <v>６（３）</v>
      </c>
      <c r="F55" s="152" t="e">
        <f t="shared" si="4"/>
        <v>#VALUE!</v>
      </c>
      <c r="G55" s="139"/>
      <c r="H55" s="139"/>
      <c r="I55" s="396"/>
      <c r="J55" s="396"/>
      <c r="K55" s="66"/>
      <c r="L55" s="66"/>
      <c r="M55" s="66"/>
      <c r="N55" s="66"/>
      <c r="O55" s="66"/>
      <c r="P55" s="66"/>
      <c r="Q55" s="66"/>
      <c r="R55" s="66"/>
      <c r="S55" s="66"/>
      <c r="T55" s="66"/>
      <c r="U55" s="66"/>
      <c r="V55" s="66"/>
      <c r="W55" s="123"/>
      <c r="X55" s="143"/>
      <c r="Y55" s="144"/>
      <c r="Z55" s="143"/>
      <c r="AA55" s="144"/>
      <c r="AB55" s="143"/>
      <c r="AC55" s="144"/>
      <c r="AG55" s="168">
        <v>6.7</v>
      </c>
      <c r="AH55" s="155">
        <v>6.6</v>
      </c>
      <c r="AI55" s="142"/>
      <c r="AK55" s="174" t="s">
        <v>97</v>
      </c>
      <c r="AL55" s="69">
        <f t="shared" si="5"/>
        <v>6.7000000000000004E-2</v>
      </c>
      <c r="AM55" s="69">
        <f t="shared" si="6"/>
        <v>6.6000000000000003E-2</v>
      </c>
      <c r="AN55" s="193" t="str">
        <f t="shared" si="7"/>
        <v/>
      </c>
    </row>
    <row r="56" spans="2:40" s="69" customFormat="1" ht="18" customHeight="1">
      <c r="B56" s="151" t="str">
        <f t="shared" si="1"/>
        <v>７（１）</v>
      </c>
      <c r="C56" s="152" t="e">
        <f t="shared" si="2"/>
        <v>#VALUE!</v>
      </c>
      <c r="D56" s="138"/>
      <c r="E56" s="172" t="str">
        <f t="shared" si="3"/>
        <v>７（１）</v>
      </c>
      <c r="F56" s="152" t="e">
        <f t="shared" si="4"/>
        <v>#VALUE!</v>
      </c>
      <c r="G56" s="139"/>
      <c r="H56" s="139"/>
      <c r="I56" s="396"/>
      <c r="J56" s="396"/>
      <c r="K56" s="66"/>
      <c r="L56" s="66"/>
      <c r="M56" s="66"/>
      <c r="N56" s="66"/>
      <c r="O56" s="66"/>
      <c r="P56" s="66"/>
      <c r="Q56" s="66"/>
      <c r="R56" s="66"/>
      <c r="S56" s="66"/>
      <c r="T56" s="66"/>
      <c r="U56" s="66"/>
      <c r="V56" s="66"/>
      <c r="W56" s="123"/>
      <c r="X56" s="143"/>
      <c r="Y56" s="144"/>
      <c r="Z56" s="143"/>
      <c r="AA56" s="144"/>
      <c r="AB56" s="143"/>
      <c r="AC56" s="144"/>
      <c r="AG56" s="168">
        <v>6.9</v>
      </c>
      <c r="AH56" s="155">
        <v>6.4</v>
      </c>
      <c r="AI56" s="142"/>
      <c r="AK56" s="174" t="s">
        <v>98</v>
      </c>
      <c r="AL56" s="69">
        <f t="shared" si="5"/>
        <v>6.9000000000000006E-2</v>
      </c>
      <c r="AM56" s="69">
        <f t="shared" si="6"/>
        <v>6.4000000000000001E-2</v>
      </c>
      <c r="AN56" s="193" t="str">
        <f t="shared" si="7"/>
        <v/>
      </c>
    </row>
    <row r="57" spans="2:40" s="69" customFormat="1" ht="18" customHeight="1">
      <c r="B57" s="151" t="str">
        <f t="shared" si="1"/>
        <v>７（２）</v>
      </c>
      <c r="C57" s="152" t="e">
        <f t="shared" si="2"/>
        <v>#VALUE!</v>
      </c>
      <c r="D57" s="138"/>
      <c r="E57" s="172" t="str">
        <f t="shared" si="3"/>
        <v>７（２）</v>
      </c>
      <c r="F57" s="152" t="e">
        <f t="shared" si="4"/>
        <v>#VALUE!</v>
      </c>
      <c r="G57" s="139"/>
      <c r="H57" s="139"/>
      <c r="I57" s="396"/>
      <c r="J57" s="396"/>
      <c r="K57" s="139"/>
      <c r="L57" s="139"/>
      <c r="M57" s="66"/>
      <c r="N57" s="66"/>
      <c r="O57" s="66"/>
      <c r="P57" s="66"/>
      <c r="Q57" s="66"/>
      <c r="R57" s="66"/>
      <c r="S57" s="66"/>
      <c r="T57" s="66"/>
      <c r="U57" s="66"/>
      <c r="V57" s="66"/>
      <c r="W57" s="123"/>
      <c r="X57" s="143"/>
      <c r="Y57" s="144"/>
      <c r="Z57" s="143"/>
      <c r="AA57" s="144"/>
      <c r="AB57" s="143"/>
      <c r="AC57" s="144"/>
      <c r="AG57" s="168">
        <v>7</v>
      </c>
      <c r="AH57" s="155">
        <v>6.2</v>
      </c>
      <c r="AI57" s="142"/>
      <c r="AK57" s="174" t="s">
        <v>99</v>
      </c>
      <c r="AL57" s="69">
        <f t="shared" si="5"/>
        <v>7.0000000000000007E-2</v>
      </c>
      <c r="AM57" s="69">
        <f t="shared" si="6"/>
        <v>6.2E-2</v>
      </c>
      <c r="AN57" s="193" t="str">
        <f t="shared" si="7"/>
        <v/>
      </c>
    </row>
    <row r="58" spans="2:40" s="69" customFormat="1" ht="18" customHeight="1">
      <c r="B58" s="151" t="str">
        <f t="shared" si="1"/>
        <v>８（１）</v>
      </c>
      <c r="C58" s="152" t="e">
        <f t="shared" si="2"/>
        <v>#VALUE!</v>
      </c>
      <c r="D58" s="138"/>
      <c r="E58" s="172" t="str">
        <f t="shared" si="3"/>
        <v>８（１）</v>
      </c>
      <c r="F58" s="152" t="e">
        <f t="shared" si="4"/>
        <v>#VALUE!</v>
      </c>
      <c r="G58" s="139"/>
      <c r="H58" s="139"/>
      <c r="I58" s="396"/>
      <c r="J58" s="396"/>
      <c r="K58" s="66"/>
      <c r="L58" s="66"/>
      <c r="M58" s="66"/>
      <c r="N58" s="66"/>
      <c r="O58" s="66"/>
      <c r="P58" s="66"/>
      <c r="Q58" s="66"/>
      <c r="R58" s="66"/>
      <c r="S58" s="66"/>
      <c r="T58" s="66"/>
      <c r="U58" s="66"/>
      <c r="V58" s="66"/>
      <c r="W58" s="123"/>
      <c r="X58" s="143"/>
      <c r="Y58" s="144"/>
      <c r="Z58" s="143"/>
      <c r="AA58" s="144"/>
      <c r="AB58" s="143"/>
      <c r="AC58" s="144"/>
      <c r="AG58" s="168">
        <v>7.2</v>
      </c>
      <c r="AH58" s="155">
        <v>6</v>
      </c>
      <c r="AI58" s="142"/>
      <c r="AK58" s="174" t="s">
        <v>100</v>
      </c>
      <c r="AL58" s="69">
        <f t="shared" si="5"/>
        <v>7.2000000000000008E-2</v>
      </c>
      <c r="AM58" s="69">
        <f t="shared" si="6"/>
        <v>0.06</v>
      </c>
      <c r="AN58" s="193" t="str">
        <f t="shared" si="7"/>
        <v/>
      </c>
    </row>
    <row r="59" spans="2:40" s="69" customFormat="1" ht="18" customHeight="1">
      <c r="B59" s="151" t="str">
        <f t="shared" si="1"/>
        <v>８（２）</v>
      </c>
      <c r="C59" s="152" t="e">
        <f t="shared" si="2"/>
        <v>#VALUE!</v>
      </c>
      <c r="D59" s="138"/>
      <c r="E59" s="172" t="str">
        <f t="shared" si="3"/>
        <v>８（２）</v>
      </c>
      <c r="F59" s="152" t="e">
        <f t="shared" si="4"/>
        <v>#VALUE!</v>
      </c>
      <c r="G59" s="139"/>
      <c r="H59" s="139"/>
      <c r="I59" s="396"/>
      <c r="J59" s="396"/>
      <c r="K59" s="139"/>
      <c r="L59" s="139"/>
      <c r="M59" s="66"/>
      <c r="N59" s="66"/>
      <c r="O59" s="66"/>
      <c r="P59" s="66"/>
      <c r="Q59" s="66"/>
      <c r="R59" s="66"/>
      <c r="S59" s="66"/>
      <c r="T59" s="66"/>
      <c r="U59" s="66"/>
      <c r="V59" s="66"/>
      <c r="W59" s="123"/>
      <c r="X59" s="143"/>
      <c r="Y59" s="144"/>
      <c r="Z59" s="143"/>
      <c r="AA59" s="144"/>
      <c r="AB59" s="143"/>
      <c r="AC59" s="144"/>
      <c r="AG59" s="168">
        <v>6.3</v>
      </c>
      <c r="AH59" s="155">
        <v>5.9</v>
      </c>
      <c r="AI59" s="142"/>
      <c r="AK59" s="174" t="s">
        <v>101</v>
      </c>
      <c r="AL59" s="69">
        <f t="shared" si="5"/>
        <v>6.3E-2</v>
      </c>
      <c r="AM59" s="69">
        <f t="shared" si="6"/>
        <v>5.9000000000000004E-2</v>
      </c>
      <c r="AN59" s="193" t="str">
        <f t="shared" si="7"/>
        <v/>
      </c>
    </row>
    <row r="60" spans="2:40" s="69" customFormat="1" ht="18" customHeight="1">
      <c r="B60" s="151" t="str">
        <f t="shared" si="1"/>
        <v>８（３）</v>
      </c>
      <c r="C60" s="152" t="e">
        <f t="shared" si="2"/>
        <v>#VALUE!</v>
      </c>
      <c r="D60" s="138"/>
      <c r="E60" s="172" t="str">
        <f t="shared" si="3"/>
        <v>８（３）</v>
      </c>
      <c r="F60" s="152" t="e">
        <f t="shared" si="4"/>
        <v>#VALUE!</v>
      </c>
      <c r="G60" s="139"/>
      <c r="H60" s="139"/>
      <c r="I60" s="396"/>
      <c r="J60" s="396"/>
      <c r="K60" s="66"/>
      <c r="L60" s="66"/>
      <c r="M60" s="66"/>
      <c r="N60" s="66"/>
      <c r="O60" s="66"/>
      <c r="P60" s="66"/>
      <c r="Q60" s="66"/>
      <c r="R60" s="66"/>
      <c r="S60" s="66"/>
      <c r="T60" s="66"/>
      <c r="U60" s="66"/>
      <c r="V60" s="66"/>
      <c r="W60" s="123"/>
      <c r="X60" s="143"/>
      <c r="Y60" s="144"/>
      <c r="Z60" s="143"/>
      <c r="AA60" s="144"/>
      <c r="AB60" s="143"/>
      <c r="AC60" s="144"/>
      <c r="AG60" s="168">
        <v>7.4</v>
      </c>
      <c r="AH60" s="155">
        <v>5.8</v>
      </c>
      <c r="AI60" s="142"/>
      <c r="AK60" s="174" t="s">
        <v>102</v>
      </c>
      <c r="AL60" s="69">
        <f t="shared" si="5"/>
        <v>7.400000000000001E-2</v>
      </c>
      <c r="AM60" s="69">
        <f t="shared" si="6"/>
        <v>5.7999999999999996E-2</v>
      </c>
      <c r="AN60" s="193" t="str">
        <f t="shared" si="7"/>
        <v/>
      </c>
    </row>
    <row r="61" spans="2:40" s="69" customFormat="1" ht="18" customHeight="1">
      <c r="B61" s="151" t="str">
        <f t="shared" si="1"/>
        <v>９（１）</v>
      </c>
      <c r="C61" s="152" t="e">
        <f t="shared" si="2"/>
        <v>#VALUE!</v>
      </c>
      <c r="D61" s="138"/>
      <c r="E61" s="172" t="str">
        <f t="shared" si="3"/>
        <v>９（１）</v>
      </c>
      <c r="F61" s="152" t="e">
        <f t="shared" si="4"/>
        <v>#VALUE!</v>
      </c>
      <c r="G61" s="139"/>
      <c r="H61" s="139"/>
      <c r="I61" s="141"/>
      <c r="J61" s="141"/>
      <c r="K61" s="66"/>
      <c r="L61" s="66"/>
      <c r="M61" s="66"/>
      <c r="N61" s="66"/>
      <c r="O61" s="66"/>
      <c r="P61" s="66"/>
      <c r="Q61" s="66"/>
      <c r="R61" s="66"/>
      <c r="S61" s="66"/>
      <c r="T61" s="66"/>
      <c r="U61" s="66"/>
      <c r="V61" s="66"/>
      <c r="W61" s="123"/>
      <c r="X61" s="143"/>
      <c r="Y61" s="144"/>
      <c r="Z61" s="143"/>
      <c r="AA61" s="144"/>
      <c r="AB61" s="143"/>
      <c r="AC61" s="144"/>
      <c r="AG61" s="168">
        <v>6.6</v>
      </c>
      <c r="AH61" s="155">
        <v>5.5</v>
      </c>
      <c r="AI61" s="142"/>
      <c r="AK61" s="174" t="s">
        <v>103</v>
      </c>
      <c r="AL61" s="69">
        <f t="shared" si="5"/>
        <v>6.6000000000000003E-2</v>
      </c>
      <c r="AM61" s="69">
        <f t="shared" si="6"/>
        <v>5.5E-2</v>
      </c>
      <c r="AN61" s="193" t="str">
        <f t="shared" si="7"/>
        <v/>
      </c>
    </row>
    <row r="62" spans="2:40" s="69" customFormat="1" ht="18" customHeight="1">
      <c r="B62" s="151" t="str">
        <f t="shared" si="1"/>
        <v>９（２）</v>
      </c>
      <c r="C62" s="152" t="e">
        <f t="shared" si="2"/>
        <v>#VALUE!</v>
      </c>
      <c r="D62" s="139"/>
      <c r="E62" s="172" t="str">
        <f t="shared" si="3"/>
        <v>９（２）</v>
      </c>
      <c r="F62" s="152" t="e">
        <f t="shared" si="4"/>
        <v>#VALUE!</v>
      </c>
      <c r="G62" s="139"/>
      <c r="H62" s="139"/>
      <c r="I62" s="396"/>
      <c r="J62" s="396"/>
      <c r="K62" s="139"/>
      <c r="L62" s="139"/>
      <c r="M62" s="66"/>
      <c r="N62" s="66"/>
      <c r="O62" s="66"/>
      <c r="P62" s="66"/>
      <c r="Q62" s="66"/>
      <c r="R62" s="66"/>
      <c r="S62" s="66"/>
      <c r="T62" s="66"/>
      <c r="U62" s="66"/>
      <c r="V62" s="66"/>
      <c r="W62" s="123"/>
      <c r="X62" s="143"/>
      <c r="Y62" s="144"/>
      <c r="Z62" s="143"/>
      <c r="AA62" s="144"/>
      <c r="AB62" s="143"/>
      <c r="AC62" s="144"/>
      <c r="AG62" s="168">
        <v>5.8</v>
      </c>
      <c r="AH62" s="155">
        <v>5</v>
      </c>
      <c r="AI62" s="142"/>
      <c r="AK62" s="174" t="s">
        <v>104</v>
      </c>
      <c r="AL62" s="69">
        <f t="shared" si="5"/>
        <v>5.7999999999999996E-2</v>
      </c>
      <c r="AM62" s="69">
        <f t="shared" si="6"/>
        <v>0.05</v>
      </c>
      <c r="AN62" s="193" t="str">
        <f t="shared" si="7"/>
        <v/>
      </c>
    </row>
    <row r="63" spans="2:40" s="69" customFormat="1" ht="18" customHeight="1" thickBot="1">
      <c r="B63" s="153" t="str">
        <f t="shared" si="1"/>
        <v>９（３）</v>
      </c>
      <c r="C63" s="154" t="e">
        <f t="shared" si="2"/>
        <v>#VALUE!</v>
      </c>
      <c r="D63" s="139"/>
      <c r="E63" s="173" t="str">
        <f t="shared" si="3"/>
        <v>９（３）</v>
      </c>
      <c r="F63" s="164" t="e">
        <f t="shared" si="4"/>
        <v>#VALUE!</v>
      </c>
      <c r="G63" s="139"/>
      <c r="H63" s="139"/>
      <c r="I63" s="139"/>
      <c r="J63" s="139"/>
      <c r="K63" s="139"/>
      <c r="L63" s="139"/>
      <c r="M63" s="66"/>
      <c r="N63" s="66"/>
      <c r="O63" s="66"/>
      <c r="P63" s="66"/>
      <c r="Q63" s="66"/>
      <c r="R63" s="66"/>
      <c r="S63" s="66"/>
      <c r="T63" s="66"/>
      <c r="U63" s="66"/>
      <c r="V63" s="66"/>
      <c r="W63" s="123"/>
      <c r="X63" s="143"/>
      <c r="Y63" s="144"/>
      <c r="Z63" s="143"/>
      <c r="AA63" s="144"/>
      <c r="AB63" s="143"/>
      <c r="AC63" s="144"/>
      <c r="AG63" s="168">
        <v>4.7</v>
      </c>
      <c r="AH63" s="155">
        <v>4.3</v>
      </c>
      <c r="AI63" s="142"/>
      <c r="AK63" s="174" t="s">
        <v>105</v>
      </c>
      <c r="AL63" s="69">
        <f t="shared" si="5"/>
        <v>4.7E-2</v>
      </c>
      <c r="AM63" s="69">
        <f t="shared" si="6"/>
        <v>4.2999999999999997E-2</v>
      </c>
      <c r="AN63" s="193" t="str">
        <f t="shared" si="7"/>
        <v/>
      </c>
    </row>
    <row r="64" spans="2:40" s="69" customFormat="1" ht="18" customHeight="1">
      <c r="B64" s="389" t="s">
        <v>117</v>
      </c>
      <c r="C64" s="390"/>
      <c r="D64" s="139"/>
      <c r="E64" s="389" t="s">
        <v>118</v>
      </c>
      <c r="F64" s="390"/>
      <c r="G64" s="139"/>
      <c r="H64" s="139"/>
      <c r="I64" s="139"/>
      <c r="J64" s="139"/>
      <c r="K64" s="139"/>
      <c r="L64" s="139"/>
      <c r="M64" s="139"/>
      <c r="N64" s="139"/>
      <c r="O64" s="139"/>
      <c r="P64" s="139"/>
      <c r="Q64" s="139"/>
      <c r="R64" s="139"/>
      <c r="S64" s="139"/>
      <c r="T64" s="66"/>
      <c r="U64" s="66"/>
      <c r="V64" s="66"/>
      <c r="W64" s="123"/>
      <c r="X64" s="143"/>
      <c r="Y64" s="144"/>
      <c r="Z64" s="143"/>
      <c r="AA64" s="144"/>
      <c r="AB64" s="143"/>
      <c r="AC64" s="144"/>
      <c r="AD64" s="66"/>
      <c r="AE64" s="66"/>
      <c r="AG64" s="168">
        <v>3.2</v>
      </c>
      <c r="AH64" s="155">
        <v>3.2</v>
      </c>
      <c r="AI64" s="142"/>
      <c r="AK64" s="174" t="s">
        <v>106</v>
      </c>
      <c r="AL64" s="69">
        <f t="shared" si="5"/>
        <v>3.2000000000000001E-2</v>
      </c>
      <c r="AM64" s="69">
        <f t="shared" si="6"/>
        <v>3.2000000000000001E-2</v>
      </c>
      <c r="AN64" s="193" t="str">
        <f t="shared" si="7"/>
        <v/>
      </c>
    </row>
    <row r="65" spans="2:40" s="69" customFormat="1" ht="18" customHeight="1" thickBot="1">
      <c r="B65" s="391"/>
      <c r="C65" s="392"/>
      <c r="D65" s="122"/>
      <c r="E65" s="391"/>
      <c r="F65" s="392"/>
      <c r="G65" s="122"/>
      <c r="H65" s="122"/>
      <c r="I65" s="122"/>
      <c r="J65" s="122"/>
      <c r="K65" s="122"/>
      <c r="L65" s="122"/>
      <c r="M65" s="122"/>
      <c r="N65" s="122"/>
      <c r="O65" s="122"/>
      <c r="P65" s="122"/>
      <c r="Q65" s="122"/>
      <c r="R65" s="122"/>
      <c r="S65" s="122"/>
      <c r="T65" s="66"/>
      <c r="U65" s="122"/>
      <c r="V65" s="122"/>
      <c r="W65" s="123"/>
      <c r="X65" s="143"/>
      <c r="Y65" s="144"/>
      <c r="Z65" s="143"/>
      <c r="AA65" s="144"/>
      <c r="AB65" s="143"/>
      <c r="AC65" s="144"/>
      <c r="AG65" s="168">
        <v>1.2</v>
      </c>
      <c r="AH65" s="155">
        <v>1.4</v>
      </c>
      <c r="AI65" s="142"/>
      <c r="AK65" s="174" t="s">
        <v>107</v>
      </c>
      <c r="AL65" s="69">
        <f t="shared" si="5"/>
        <v>1.2E-2</v>
      </c>
      <c r="AM65" s="69">
        <f t="shared" si="6"/>
        <v>1.3999999999999999E-2</v>
      </c>
      <c r="AN65" s="193" t="str">
        <f t="shared" si="7"/>
        <v/>
      </c>
    </row>
    <row r="66" spans="2:40" s="69" customFormat="1" ht="18" customHeight="1" thickBot="1">
      <c r="C66" s="122"/>
      <c r="D66" s="122"/>
      <c r="E66" s="122"/>
      <c r="F66" s="122"/>
      <c r="G66" s="122"/>
      <c r="H66" s="122"/>
      <c r="I66" s="122"/>
      <c r="J66" s="122"/>
      <c r="K66" s="122"/>
      <c r="L66" s="122"/>
      <c r="M66" s="122"/>
      <c r="N66" s="122"/>
      <c r="O66" s="122"/>
      <c r="P66" s="122"/>
      <c r="Q66" s="122"/>
      <c r="R66" s="122"/>
      <c r="S66" s="122"/>
      <c r="T66" s="122"/>
      <c r="U66" s="122"/>
      <c r="V66" s="122"/>
      <c r="W66" s="396"/>
      <c r="X66" s="396"/>
      <c r="Y66" s="66"/>
      <c r="Z66" s="66"/>
      <c r="AA66" s="66"/>
      <c r="AB66" s="66"/>
      <c r="AC66" s="66"/>
      <c r="AG66" s="169"/>
      <c r="AH66" s="170"/>
      <c r="AI66" s="171"/>
      <c r="AJ66" s="171"/>
      <c r="AK66" s="175"/>
      <c r="AL66" s="171">
        <f t="shared" si="5"/>
        <v>0</v>
      </c>
      <c r="AM66" s="171">
        <f t="shared" si="6"/>
        <v>0</v>
      </c>
      <c r="AN66" s="193">
        <f t="shared" si="7"/>
        <v>0</v>
      </c>
    </row>
    <row r="67" spans="2:40" s="69" customFormat="1" ht="18" customHeight="1" thickBot="1">
      <c r="C67" s="122"/>
      <c r="D67" s="122"/>
      <c r="E67" s="122"/>
      <c r="F67" s="122"/>
      <c r="G67" s="122"/>
      <c r="H67" s="122"/>
      <c r="I67" s="122"/>
      <c r="J67" s="122"/>
      <c r="K67" s="122"/>
      <c r="L67" s="122"/>
      <c r="M67" s="122"/>
      <c r="N67" s="122"/>
      <c r="O67" s="122"/>
      <c r="P67" s="122"/>
      <c r="Q67" s="122"/>
      <c r="R67" s="122"/>
      <c r="S67" s="122"/>
      <c r="T67" s="122"/>
      <c r="U67" s="122"/>
      <c r="V67" s="122"/>
      <c r="W67" s="122"/>
      <c r="X67" s="122"/>
      <c r="Y67" s="122"/>
      <c r="AG67" s="531" t="s">
        <v>119</v>
      </c>
      <c r="AH67" s="532"/>
      <c r="AI67" s="532"/>
      <c r="AJ67" s="532"/>
      <c r="AK67" s="532"/>
      <c r="AL67" s="532"/>
      <c r="AM67" s="532"/>
      <c r="AN67" s="533"/>
    </row>
    <row r="68" spans="2:40" s="69" customFormat="1" ht="18" customHeight="1">
      <c r="C68" s="122"/>
      <c r="D68" s="122"/>
      <c r="E68" s="122"/>
      <c r="F68" s="122"/>
      <c r="G68" s="122"/>
      <c r="H68" s="122"/>
      <c r="I68" s="122"/>
      <c r="J68" s="122"/>
      <c r="K68" s="122"/>
      <c r="L68" s="122"/>
      <c r="M68" s="122"/>
      <c r="N68" s="122"/>
      <c r="O68" s="122"/>
      <c r="P68" s="122"/>
      <c r="Q68" s="122"/>
      <c r="R68" s="122"/>
      <c r="S68" s="122"/>
      <c r="T68" s="122"/>
      <c r="U68" s="122"/>
      <c r="V68" s="122"/>
      <c r="W68" s="122"/>
      <c r="X68" s="122"/>
      <c r="Y68" s="122"/>
    </row>
    <row r="69" spans="2:40" s="19" customFormat="1" ht="18" customHeight="1">
      <c r="C69" s="18"/>
      <c r="D69" s="18"/>
      <c r="E69" s="18"/>
      <c r="F69" s="18"/>
      <c r="G69" s="18"/>
      <c r="H69" s="18"/>
      <c r="I69" s="18"/>
      <c r="J69" s="18"/>
      <c r="K69" s="18"/>
      <c r="L69" s="18"/>
      <c r="M69" s="18"/>
      <c r="N69" s="18"/>
      <c r="O69" s="18"/>
      <c r="P69" s="18"/>
      <c r="Q69" s="18"/>
      <c r="R69" s="18"/>
      <c r="S69" s="18"/>
      <c r="T69" s="18"/>
      <c r="U69" s="18"/>
      <c r="V69" s="18"/>
      <c r="W69" s="18"/>
      <c r="X69" s="18"/>
      <c r="Y69" s="18"/>
      <c r="AG69" s="69"/>
      <c r="AH69" s="69"/>
      <c r="AI69" s="69"/>
      <c r="AJ69" s="69"/>
      <c r="AK69" s="69"/>
      <c r="AL69" s="69"/>
      <c r="AM69" s="69"/>
      <c r="AN69" s="69"/>
    </row>
    <row r="70" spans="2:40" s="19" customFormat="1" ht="18" customHeight="1">
      <c r="C70" s="18"/>
      <c r="D70" s="18"/>
      <c r="E70" s="18"/>
      <c r="F70" s="18"/>
      <c r="G70" s="18"/>
      <c r="H70" s="18"/>
      <c r="I70" s="18"/>
      <c r="J70" s="18"/>
      <c r="K70" s="18"/>
      <c r="L70" s="18"/>
      <c r="M70" s="18"/>
      <c r="N70" s="18"/>
      <c r="O70" s="18"/>
      <c r="P70" s="18"/>
      <c r="Q70" s="18"/>
      <c r="R70" s="18"/>
      <c r="S70" s="18"/>
      <c r="T70" s="18"/>
      <c r="U70" s="18"/>
      <c r="V70" s="18"/>
      <c r="W70" s="18"/>
      <c r="X70" s="18"/>
      <c r="Y70" s="18"/>
    </row>
    <row r="71" spans="2:40" ht="18" customHeight="1">
      <c r="AG71" s="19"/>
      <c r="AH71" s="19"/>
      <c r="AI71" s="19"/>
      <c r="AJ71" s="19"/>
      <c r="AK71" s="19"/>
      <c r="AL71" s="19"/>
      <c r="AM71" s="19"/>
      <c r="AN71" s="19"/>
    </row>
  </sheetData>
  <sheetProtection sheet="1" objects="1" scenarios="1"/>
  <mergeCells count="130">
    <mergeCell ref="S23:V23"/>
    <mergeCell ref="W32:X32"/>
    <mergeCell ref="B13:I13"/>
    <mergeCell ref="K13:N13"/>
    <mergeCell ref="B18:D20"/>
    <mergeCell ref="K21:N21"/>
    <mergeCell ref="O21:R21"/>
    <mergeCell ref="S21:V21"/>
    <mergeCell ref="K22:N22"/>
    <mergeCell ref="O22:R22"/>
    <mergeCell ref="S22:V22"/>
    <mergeCell ref="O20:R20"/>
    <mergeCell ref="B21:D23"/>
    <mergeCell ref="C29:G29"/>
    <mergeCell ref="C30:G30"/>
    <mergeCell ref="C31:G31"/>
    <mergeCell ref="B26:B27"/>
    <mergeCell ref="C26:G27"/>
    <mergeCell ref="T26:V26"/>
    <mergeCell ref="W27:X27"/>
    <mergeCell ref="K19:N19"/>
    <mergeCell ref="O19:R19"/>
    <mergeCell ref="E24:O25"/>
    <mergeCell ref="Q26:S26"/>
    <mergeCell ref="W7:AD7"/>
    <mergeCell ref="B8:H9"/>
    <mergeCell ref="I8:N8"/>
    <mergeCell ref="O8:R8"/>
    <mergeCell ref="S8:V8"/>
    <mergeCell ref="I9:N9"/>
    <mergeCell ref="O9:R9"/>
    <mergeCell ref="S9:V9"/>
    <mergeCell ref="S20:V20"/>
    <mergeCell ref="B14:D17"/>
    <mergeCell ref="K14:N14"/>
    <mergeCell ref="O14:R14"/>
    <mergeCell ref="S14:V14"/>
    <mergeCell ref="K15:N15"/>
    <mergeCell ref="O15:R15"/>
    <mergeCell ref="S15:V15"/>
    <mergeCell ref="K16:N16"/>
    <mergeCell ref="O16:R16"/>
    <mergeCell ref="S16:V16"/>
    <mergeCell ref="K17:N17"/>
    <mergeCell ref="O17:R17"/>
    <mergeCell ref="S17:V17"/>
    <mergeCell ref="B11:D12"/>
    <mergeCell ref="E11:I12"/>
    <mergeCell ref="J11:J12"/>
    <mergeCell ref="K11:V11"/>
    <mergeCell ref="K12:N12"/>
    <mergeCell ref="O12:R12"/>
    <mergeCell ref="S12:V12"/>
    <mergeCell ref="O13:R13"/>
    <mergeCell ref="S13:V13"/>
    <mergeCell ref="K18:N18"/>
    <mergeCell ref="O18:R18"/>
    <mergeCell ref="S18:V18"/>
    <mergeCell ref="S19:V19"/>
    <mergeCell ref="K20:N20"/>
    <mergeCell ref="K23:N23"/>
    <mergeCell ref="O23:R23"/>
    <mergeCell ref="Z47:AA47"/>
    <mergeCell ref="C33:G33"/>
    <mergeCell ref="W26:Z26"/>
    <mergeCell ref="M26:P26"/>
    <mergeCell ref="H26:L27"/>
    <mergeCell ref="H28:L28"/>
    <mergeCell ref="H29:L29"/>
    <mergeCell ref="H30:L30"/>
    <mergeCell ref="H31:L31"/>
    <mergeCell ref="C28:G28"/>
    <mergeCell ref="C32:G32"/>
    <mergeCell ref="H32:L32"/>
    <mergeCell ref="W31:X31"/>
    <mergeCell ref="W33:X33"/>
    <mergeCell ref="H33:L33"/>
    <mergeCell ref="W29:X29"/>
    <mergeCell ref="W30:X30"/>
    <mergeCell ref="AA26:AC26"/>
    <mergeCell ref="W28:X28"/>
    <mergeCell ref="C34:G34"/>
    <mergeCell ref="C35:G35"/>
    <mergeCell ref="C36:G36"/>
    <mergeCell ref="C40:G40"/>
    <mergeCell ref="C42:G42"/>
    <mergeCell ref="C43:G43"/>
    <mergeCell ref="W34:X34"/>
    <mergeCell ref="W35:X35"/>
    <mergeCell ref="W40:X40"/>
    <mergeCell ref="W42:X42"/>
    <mergeCell ref="W36:X36"/>
    <mergeCell ref="W37:X37"/>
    <mergeCell ref="W38:X38"/>
    <mergeCell ref="W39:X39"/>
    <mergeCell ref="H34:L34"/>
    <mergeCell ref="H35:L35"/>
    <mergeCell ref="H36:L36"/>
    <mergeCell ref="H40:L40"/>
    <mergeCell ref="C37:G37"/>
    <mergeCell ref="C38:G38"/>
    <mergeCell ref="C39:G39"/>
    <mergeCell ref="H42:L42"/>
    <mergeCell ref="H38:L38"/>
    <mergeCell ref="H39:L39"/>
    <mergeCell ref="H37:L37"/>
    <mergeCell ref="H43:L43"/>
    <mergeCell ref="AG67:AN67"/>
    <mergeCell ref="W41:X41"/>
    <mergeCell ref="C41:G41"/>
    <mergeCell ref="H41:L41"/>
    <mergeCell ref="W66:X66"/>
    <mergeCell ref="I56:J56"/>
    <mergeCell ref="I57:J57"/>
    <mergeCell ref="I58:J58"/>
    <mergeCell ref="I59:J59"/>
    <mergeCell ref="I60:J60"/>
    <mergeCell ref="I62:J62"/>
    <mergeCell ref="X47:Y47"/>
    <mergeCell ref="B64:C65"/>
    <mergeCell ref="E64:F65"/>
    <mergeCell ref="AB47:AC47"/>
    <mergeCell ref="I49:J49"/>
    <mergeCell ref="I50:J50"/>
    <mergeCell ref="I51:J51"/>
    <mergeCell ref="I52:J52"/>
    <mergeCell ref="I53:J53"/>
    <mergeCell ref="I54:J54"/>
    <mergeCell ref="I55:J55"/>
    <mergeCell ref="W43:X43"/>
  </mergeCells>
  <phoneticPr fontId="7"/>
  <conditionalFormatting sqref="C28">
    <cfRule type="expression" dxfId="2" priority="1">
      <formula>LEN(#REF!)&gt;60</formula>
    </cfRule>
  </conditionalFormatting>
  <printOptions horizontalCentered="1"/>
  <pageMargins left="0.27559055118110237" right="0.27559055118110237" top="0.51181102362204722" bottom="0.39370078740157483" header="0.19685039370078741" footer="0.19685039370078741"/>
  <pageSetup paperSize="8" scale="41" orientation="landscape" r:id="rId1"/>
  <headerFooter alignWithMargins="0">
    <oddFooter>&amp;R&amp;F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F91"/>
  <sheetViews>
    <sheetView showGridLines="0" view="pageBreakPreview" zoomScale="51" zoomScaleNormal="48" zoomScaleSheetLayoutView="51" workbookViewId="0">
      <selection activeCell="AE31" sqref="AE31"/>
    </sheetView>
  </sheetViews>
  <sheetFormatPr defaultColWidth="9" defaultRowHeight="18" customHeight="1"/>
  <cols>
    <col min="1" max="1" width="1.88671875" customWidth="1"/>
    <col min="2" max="2" width="11.109375" customWidth="1"/>
    <col min="3" max="4" width="13.6640625" style="15" customWidth="1"/>
    <col min="5" max="6" width="15.6640625" style="15" customWidth="1"/>
    <col min="7" max="7" width="9.6640625" style="15" customWidth="1"/>
    <col min="8" max="8" width="10.88671875" style="15" customWidth="1"/>
    <col min="9" max="9" width="12.6640625" style="15" customWidth="1"/>
    <col min="10" max="10" width="5.6640625" style="15" customWidth="1"/>
    <col min="11" max="11" width="4.88671875" style="15" customWidth="1"/>
    <col min="12" max="15" width="5.21875" style="15" customWidth="1"/>
    <col min="16" max="16" width="5.109375" style="15" customWidth="1"/>
    <col min="17" max="22" width="5.21875" style="15" customWidth="1"/>
    <col min="23" max="24" width="4.6640625" style="15" customWidth="1"/>
    <col min="25" max="25" width="9.44140625" style="15" customWidth="1"/>
    <col min="26" max="29" width="9.44140625" customWidth="1"/>
    <col min="30" max="30" width="9.6640625" customWidth="1"/>
    <col min="31" max="31" width="9.44140625" customWidth="1"/>
    <col min="32" max="32" width="1.88671875" customWidth="1"/>
    <col min="33" max="33" width="9" customWidth="1"/>
  </cols>
  <sheetData>
    <row r="1" spans="1:58" ht="18.600000000000001" customHeight="1">
      <c r="A1" s="20" t="s">
        <v>156</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2"/>
      <c r="AD1" s="22"/>
      <c r="AE1" s="22" t="s">
        <v>0</v>
      </c>
      <c r="AF1" s="21"/>
    </row>
    <row r="2" spans="1:58" ht="21">
      <c r="A2" s="23" t="s">
        <v>345</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row>
    <row r="3" spans="1:58" ht="18.600000000000001" customHeight="1">
      <c r="A3" s="21"/>
      <c r="B3" s="24"/>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row>
    <row r="4" spans="1:58" ht="11.25" customHeight="1">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row>
    <row r="5" spans="1:58" ht="21.75" customHeight="1">
      <c r="A5" s="19"/>
      <c r="B5" s="615" t="s">
        <v>297</v>
      </c>
      <c r="C5" s="615"/>
      <c r="D5" s="615"/>
      <c r="E5" s="615"/>
      <c r="F5" s="615"/>
      <c r="G5" s="615"/>
      <c r="H5" s="615"/>
      <c r="I5" s="615"/>
      <c r="J5" s="615"/>
      <c r="K5" s="615"/>
      <c r="L5" s="615"/>
      <c r="M5" s="615"/>
      <c r="N5" s="615"/>
      <c r="O5" s="615"/>
      <c r="P5" s="615"/>
      <c r="Q5" s="615"/>
      <c r="R5" s="615"/>
      <c r="S5" s="615"/>
      <c r="T5" s="615"/>
      <c r="U5" s="615"/>
      <c r="V5" s="615"/>
      <c r="W5" s="615"/>
      <c r="X5" s="19"/>
      <c r="Y5" s="19"/>
      <c r="Z5" s="19"/>
      <c r="AA5" s="19"/>
      <c r="AB5" s="19"/>
      <c r="AC5" s="19"/>
      <c r="AD5" s="19"/>
      <c r="AE5" s="19"/>
      <c r="AF5" s="19"/>
      <c r="BD5" s="19"/>
      <c r="BE5" s="67" t="s">
        <v>44</v>
      </c>
      <c r="BF5" s="67" t="s">
        <v>45</v>
      </c>
    </row>
    <row r="6" spans="1:58" ht="21.75" customHeight="1">
      <c r="A6" s="19"/>
      <c r="B6" s="48"/>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BD6" s="67">
        <v>5</v>
      </c>
      <c r="BE6" s="68" t="str">
        <f>IF(入力シート!F101="","",入力シート!F101)</f>
        <v/>
      </c>
      <c r="BF6" s="176" t="str">
        <f>IF(BE6="","",ROUND(BE6/SUM($BE$6:$BE$23),3))</f>
        <v/>
      </c>
    </row>
    <row r="7" spans="1:58" ht="21.75" customHeight="1" thickBot="1">
      <c r="A7" s="19"/>
      <c r="B7" s="25" t="s">
        <v>2</v>
      </c>
      <c r="C7" s="19"/>
      <c r="D7" s="19"/>
      <c r="E7" s="19"/>
      <c r="F7" s="19"/>
      <c r="G7" s="19"/>
      <c r="H7" s="19"/>
      <c r="I7" s="19"/>
      <c r="J7" s="19"/>
      <c r="K7" s="19"/>
      <c r="L7" s="19"/>
      <c r="M7" s="19"/>
      <c r="N7" s="19"/>
      <c r="O7" s="19"/>
      <c r="P7" s="19"/>
      <c r="Q7" s="19"/>
      <c r="R7" s="19"/>
      <c r="S7" s="19"/>
      <c r="T7" s="19"/>
      <c r="U7" s="19"/>
      <c r="V7" s="19"/>
      <c r="W7" s="472"/>
      <c r="X7" s="472"/>
      <c r="Y7" s="472"/>
      <c r="Z7" s="472"/>
      <c r="AA7" s="472"/>
      <c r="AB7" s="472"/>
      <c r="AC7" s="472"/>
      <c r="AD7" s="472"/>
      <c r="AE7" s="472"/>
      <c r="AF7" s="19"/>
      <c r="BD7" s="67">
        <v>4</v>
      </c>
      <c r="BE7" s="68" t="str">
        <f>IF(入力シート!F102="","",入力シート!F102)</f>
        <v/>
      </c>
      <c r="BF7" s="176" t="str">
        <f t="shared" ref="BF7:BF10" si="0">IF(BE7="","",ROUND(BE7/SUM($BE$6:$BE$23),3))</f>
        <v/>
      </c>
    </row>
    <row r="8" spans="1:58" ht="21.75" customHeight="1">
      <c r="A8" s="19"/>
      <c r="B8" s="581" t="s">
        <v>4</v>
      </c>
      <c r="C8" s="581"/>
      <c r="D8" s="582"/>
      <c r="E8" s="222" t="s">
        <v>36</v>
      </c>
      <c r="F8" s="224" t="s">
        <v>35</v>
      </c>
      <c r="G8" s="633" t="s">
        <v>5</v>
      </c>
      <c r="H8" s="633"/>
      <c r="I8" s="72"/>
      <c r="J8" s="72"/>
      <c r="K8" s="72"/>
      <c r="L8" s="72"/>
      <c r="M8" s="72"/>
      <c r="O8" s="179"/>
      <c r="P8" s="179"/>
      <c r="Q8" s="179"/>
      <c r="R8" s="179"/>
      <c r="U8" s="179"/>
      <c r="V8" s="179"/>
      <c r="W8" s="17"/>
      <c r="X8"/>
      <c r="Y8"/>
      <c r="Z8" s="19"/>
      <c r="AA8" s="19"/>
      <c r="AB8" s="19"/>
      <c r="AC8" s="19"/>
      <c r="AD8" s="19"/>
      <c r="AE8" s="19"/>
      <c r="AF8" s="19"/>
      <c r="BD8" s="67">
        <v>3</v>
      </c>
      <c r="BE8" s="68" t="str">
        <f>IF(入力シート!F103="","",入力シート!F103)</f>
        <v/>
      </c>
      <c r="BF8" s="176" t="str">
        <f t="shared" si="0"/>
        <v/>
      </c>
    </row>
    <row r="9" spans="1:58" ht="21.75" customHeight="1">
      <c r="A9" s="19"/>
      <c r="B9" s="581"/>
      <c r="C9" s="581"/>
      <c r="D9" s="582"/>
      <c r="E9" s="583" t="str">
        <f>IF(SUM(入力シート!F101:F118)=0,"",SUM(入力シート!F101:F118))</f>
        <v/>
      </c>
      <c r="F9" s="585">
        <v>4841</v>
      </c>
      <c r="G9" s="586">
        <v>839203</v>
      </c>
      <c r="H9" s="586"/>
      <c r="I9" s="218"/>
      <c r="J9" s="218"/>
      <c r="K9" s="218"/>
      <c r="L9" s="218"/>
      <c r="M9" s="218"/>
      <c r="O9" s="219"/>
      <c r="P9" s="219"/>
      <c r="Q9" s="219"/>
      <c r="R9" s="219"/>
      <c r="U9" s="219"/>
      <c r="V9" s="219"/>
      <c r="W9" s="26"/>
      <c r="X9"/>
      <c r="Y9"/>
      <c r="Z9" s="19"/>
      <c r="AA9" s="19"/>
      <c r="AB9" s="19"/>
      <c r="AC9" s="19"/>
      <c r="AD9" s="19"/>
      <c r="AE9" s="19"/>
      <c r="AF9" s="19"/>
      <c r="BD9" s="67">
        <v>2</v>
      </c>
      <c r="BE9" s="68" t="str">
        <f>IF(入力シート!F104="","",入力シート!F104)</f>
        <v/>
      </c>
      <c r="BF9" s="176" t="str">
        <f t="shared" si="0"/>
        <v/>
      </c>
    </row>
    <row r="10" spans="1:58" ht="21.75" customHeight="1" thickBot="1">
      <c r="A10" s="19"/>
      <c r="B10" s="581"/>
      <c r="C10" s="581"/>
      <c r="D10" s="582"/>
      <c r="E10" s="584"/>
      <c r="F10" s="585"/>
      <c r="G10" s="586"/>
      <c r="H10" s="586"/>
      <c r="I10" s="19"/>
      <c r="J10" s="19"/>
      <c r="K10" s="19"/>
      <c r="L10" s="19"/>
      <c r="M10" s="19"/>
      <c r="N10" s="19"/>
      <c r="O10" s="19"/>
      <c r="P10" s="19"/>
      <c r="Q10" s="19"/>
      <c r="R10" s="19"/>
      <c r="S10" s="19"/>
      <c r="T10" s="19"/>
      <c r="U10" s="19"/>
      <c r="V10" s="19"/>
      <c r="W10" s="19"/>
      <c r="X10" s="27"/>
      <c r="Y10" s="27"/>
      <c r="Z10" s="28"/>
      <c r="AA10" s="28"/>
      <c r="AB10" s="28"/>
      <c r="AC10" s="28"/>
      <c r="AD10" s="19"/>
      <c r="AE10" s="19"/>
      <c r="AF10" s="19"/>
      <c r="BD10" s="67">
        <v>1</v>
      </c>
      <c r="BE10" s="68" t="str">
        <f>IF(入力シート!F105="","",入力シート!F105)</f>
        <v/>
      </c>
      <c r="BF10" s="176" t="str">
        <f t="shared" si="0"/>
        <v/>
      </c>
    </row>
    <row r="11" spans="1:58" ht="21.75" customHeight="1" thickBot="1">
      <c r="A11" s="19"/>
      <c r="I11" s="16"/>
      <c r="J11" s="303"/>
      <c r="K11" s="303"/>
      <c r="L11" s="303"/>
      <c r="M11" s="303"/>
      <c r="N11" s="303"/>
      <c r="O11" s="303"/>
      <c r="P11" s="303"/>
      <c r="Q11" s="303"/>
      <c r="R11" s="303"/>
      <c r="S11" s="303"/>
      <c r="T11" s="303"/>
      <c r="U11" s="303"/>
      <c r="V11" s="303"/>
      <c r="W11" s="17"/>
      <c r="X11" s="19"/>
      <c r="Y11" s="19"/>
      <c r="Z11" s="19"/>
      <c r="AA11" s="19"/>
      <c r="AB11" s="19"/>
      <c r="AC11" s="19"/>
      <c r="AD11" s="19"/>
      <c r="AE11" s="19"/>
      <c r="AF11" s="19"/>
      <c r="BD11" s="189"/>
      <c r="BE11" s="190"/>
      <c r="BF11" s="190"/>
    </row>
    <row r="12" spans="1:58" ht="21.75" customHeight="1">
      <c r="A12" s="19"/>
      <c r="B12" s="205"/>
      <c r="C12" s="205"/>
      <c r="D12" s="226"/>
      <c r="E12" s="223" t="s">
        <v>10</v>
      </c>
      <c r="F12" s="225" t="s">
        <v>35</v>
      </c>
      <c r="G12" s="578" t="s">
        <v>5</v>
      </c>
      <c r="H12" s="579"/>
      <c r="I12" s="181"/>
      <c r="K12" s="179"/>
      <c r="L12" s="179"/>
      <c r="M12" s="181"/>
      <c r="O12" s="179"/>
      <c r="P12" s="179"/>
      <c r="Q12" s="179"/>
      <c r="R12" s="179"/>
      <c r="T12" s="179"/>
      <c r="U12" s="179"/>
      <c r="V12" s="179"/>
      <c r="W12" s="17"/>
      <c r="X12" s="19"/>
      <c r="Y12" s="29"/>
      <c r="Z12" s="19"/>
      <c r="AA12" s="19"/>
      <c r="AB12" s="19"/>
      <c r="AC12" s="19"/>
      <c r="AD12" s="19"/>
      <c r="AE12" s="19"/>
      <c r="AF12" s="19"/>
      <c r="BD12" s="106"/>
      <c r="BE12" s="69"/>
      <c r="BF12" s="69"/>
    </row>
    <row r="13" spans="1:58" ht="21.75" customHeight="1" thickBot="1">
      <c r="A13" s="19"/>
      <c r="B13" s="336" t="s">
        <v>144</v>
      </c>
      <c r="C13" s="621"/>
      <c r="D13" s="621"/>
      <c r="E13" s="587" t="str">
        <f>IF(入力シート!D85="","",入力シート!D85)</f>
        <v/>
      </c>
      <c r="F13" s="589">
        <v>473</v>
      </c>
      <c r="G13" s="591">
        <v>499</v>
      </c>
      <c r="H13" s="591"/>
      <c r="I13" s="94"/>
      <c r="K13" s="215"/>
      <c r="L13" s="215"/>
      <c r="M13" s="215"/>
      <c r="O13" s="216"/>
      <c r="P13" s="216"/>
      <c r="Q13" s="216"/>
      <c r="R13" s="216"/>
      <c r="T13" s="216"/>
      <c r="U13" s="216"/>
      <c r="V13" s="216"/>
      <c r="W13" s="30"/>
      <c r="X13"/>
      <c r="Y13"/>
      <c r="Z13" s="19"/>
      <c r="AA13" s="19"/>
      <c r="AB13" s="19"/>
      <c r="AC13" s="19"/>
      <c r="AD13" s="19"/>
      <c r="AE13" s="19"/>
      <c r="AF13" s="19"/>
      <c r="BD13" s="106"/>
      <c r="BE13" s="69"/>
      <c r="BF13" s="69"/>
    </row>
    <row r="14" spans="1:58" ht="21.75" customHeight="1" thickTop="1" thickBot="1">
      <c r="A14" s="19"/>
      <c r="B14" s="622"/>
      <c r="C14" s="623"/>
      <c r="D14" s="623"/>
      <c r="E14" s="588"/>
      <c r="F14" s="590"/>
      <c r="G14" s="592"/>
      <c r="H14" s="592"/>
      <c r="I14" s="94"/>
      <c r="K14" s="215"/>
      <c r="L14" s="215"/>
      <c r="M14" s="215"/>
      <c r="O14" s="216"/>
      <c r="P14" s="216"/>
      <c r="Q14" s="216"/>
      <c r="R14" s="216"/>
      <c r="T14" s="216"/>
      <c r="U14" s="216"/>
      <c r="V14" s="216"/>
      <c r="W14" s="30"/>
      <c r="X14"/>
      <c r="Y14"/>
      <c r="Z14" s="19"/>
      <c r="AA14" s="19"/>
      <c r="AB14" s="19"/>
      <c r="AC14" s="19"/>
      <c r="AD14" s="19"/>
      <c r="AE14" s="19"/>
      <c r="AF14" s="19"/>
      <c r="BD14" s="106"/>
      <c r="BE14" s="69"/>
      <c r="BF14" s="69"/>
    </row>
    <row r="15" spans="1:58" ht="21.75" customHeight="1" thickTop="1" thickBot="1">
      <c r="A15" s="19"/>
      <c r="B15" s="622" t="s">
        <v>145</v>
      </c>
      <c r="C15" s="623"/>
      <c r="D15" s="623"/>
      <c r="E15" s="597" t="str">
        <f>IF(入力シート!D86="","",入力シート!D86)</f>
        <v/>
      </c>
      <c r="F15" s="596">
        <v>103.7</v>
      </c>
      <c r="G15" s="593">
        <v>113.7</v>
      </c>
      <c r="H15" s="593"/>
      <c r="I15" s="94"/>
      <c r="K15" s="215"/>
      <c r="L15" s="215"/>
      <c r="M15" s="215"/>
      <c r="O15" s="216"/>
      <c r="P15" s="216"/>
      <c r="Q15" s="216"/>
      <c r="R15" s="216"/>
      <c r="T15" s="216"/>
      <c r="U15" s="216"/>
      <c r="V15" s="216"/>
      <c r="W15" s="30"/>
      <c r="X15"/>
      <c r="Y15"/>
      <c r="Z15" s="19"/>
      <c r="AA15" s="19"/>
      <c r="AB15" s="19"/>
      <c r="AC15" s="19"/>
      <c r="AD15" s="19"/>
      <c r="AE15" s="19"/>
      <c r="AF15" s="19"/>
      <c r="BD15" s="106"/>
      <c r="BE15" s="69"/>
      <c r="BF15" s="69"/>
    </row>
    <row r="16" spans="1:58" ht="21.75" customHeight="1" thickTop="1" thickBot="1">
      <c r="A16" s="19"/>
      <c r="B16" s="622"/>
      <c r="C16" s="623"/>
      <c r="D16" s="623"/>
      <c r="E16" s="597"/>
      <c r="F16" s="596"/>
      <c r="G16" s="593"/>
      <c r="H16" s="593"/>
      <c r="I16" s="94"/>
      <c r="K16" s="215"/>
      <c r="L16" s="215"/>
      <c r="M16" s="215"/>
      <c r="O16" s="216"/>
      <c r="P16" s="216"/>
      <c r="Q16" s="216"/>
      <c r="R16" s="216"/>
      <c r="T16" s="216"/>
      <c r="U16" s="216"/>
      <c r="V16" s="216"/>
      <c r="W16" s="30"/>
      <c r="X16"/>
      <c r="Y16"/>
      <c r="Z16" s="19"/>
      <c r="AA16" s="19"/>
      <c r="AB16" s="19"/>
      <c r="AC16" s="19"/>
      <c r="AD16" s="19"/>
      <c r="AE16" s="19"/>
      <c r="AF16" s="19"/>
      <c r="BD16" s="106"/>
      <c r="BE16" s="69"/>
      <c r="BF16" s="69"/>
    </row>
    <row r="17" spans="1:58" ht="21.75" customHeight="1" thickTop="1">
      <c r="A17" s="19"/>
      <c r="B17" s="627" t="s">
        <v>147</v>
      </c>
      <c r="C17" s="628"/>
      <c r="D17" s="624">
        <v>0.1</v>
      </c>
      <c r="E17" s="598" t="str">
        <f>IF(入力シート!D87="","",入力シート!D87)</f>
        <v/>
      </c>
      <c r="F17" s="595">
        <v>354</v>
      </c>
      <c r="G17" s="631">
        <v>364</v>
      </c>
      <c r="H17" s="632"/>
      <c r="I17" s="94"/>
      <c r="K17" s="215"/>
      <c r="L17" s="215"/>
      <c r="M17" s="215"/>
      <c r="O17" s="216"/>
      <c r="P17" s="216"/>
      <c r="Q17" s="216"/>
      <c r="R17" s="216"/>
      <c r="T17" s="216"/>
      <c r="U17" s="216"/>
      <c r="V17" s="216"/>
      <c r="W17" s="30"/>
      <c r="X17"/>
      <c r="Y17"/>
      <c r="Z17" s="19"/>
      <c r="AA17" s="19"/>
      <c r="AB17" s="19"/>
      <c r="AC17" s="19"/>
      <c r="AD17" s="19"/>
      <c r="AE17" s="19"/>
      <c r="AF17" s="19"/>
      <c r="BD17" s="106"/>
      <c r="BE17" s="69"/>
      <c r="BF17" s="69"/>
    </row>
    <row r="18" spans="1:58" ht="21.75" customHeight="1">
      <c r="A18" s="19"/>
      <c r="B18" s="627"/>
      <c r="C18" s="628"/>
      <c r="D18" s="625"/>
      <c r="E18" s="599"/>
      <c r="F18" s="594"/>
      <c r="G18" s="606"/>
      <c r="H18" s="607"/>
      <c r="I18" s="94"/>
      <c r="K18" s="215"/>
      <c r="L18" s="215"/>
      <c r="M18" s="215"/>
      <c r="O18" s="216"/>
      <c r="P18" s="216"/>
      <c r="Q18" s="216"/>
      <c r="R18" s="216"/>
      <c r="T18" s="216"/>
      <c r="U18" s="216"/>
      <c r="V18" s="216"/>
      <c r="W18" s="30"/>
      <c r="X18"/>
      <c r="Y18"/>
      <c r="Z18" s="19"/>
      <c r="AA18" s="19"/>
      <c r="AB18" s="19"/>
      <c r="AC18" s="19"/>
      <c r="AD18" s="19"/>
      <c r="AE18" s="19"/>
      <c r="AF18" s="19"/>
      <c r="BD18" s="106"/>
      <c r="BE18" s="69"/>
      <c r="BF18" s="69"/>
    </row>
    <row r="19" spans="1:58" ht="21.75" customHeight="1">
      <c r="A19" s="19"/>
      <c r="B19" s="627"/>
      <c r="C19" s="628"/>
      <c r="D19" s="625">
        <v>0.25</v>
      </c>
      <c r="E19" s="599" t="str">
        <f>IF(入力シート!D88="","",入力シート!D88)</f>
        <v/>
      </c>
      <c r="F19" s="594">
        <v>402</v>
      </c>
      <c r="G19" s="606">
        <v>419</v>
      </c>
      <c r="H19" s="607"/>
      <c r="I19" s="94"/>
      <c r="N19" s="580"/>
      <c r="O19" s="580"/>
      <c r="P19" s="580"/>
      <c r="Q19" s="580"/>
      <c r="R19" s="580"/>
      <c r="S19" s="580"/>
      <c r="T19" s="580"/>
      <c r="U19" s="580"/>
      <c r="V19" s="580"/>
      <c r="W19" s="30"/>
      <c r="X19"/>
      <c r="Y19"/>
      <c r="Z19" s="19"/>
      <c r="AA19" s="19"/>
      <c r="AB19" s="19"/>
      <c r="AC19" s="19"/>
      <c r="AD19" s="19"/>
      <c r="AE19" s="19"/>
      <c r="AF19" s="19"/>
      <c r="BD19" s="106"/>
      <c r="BE19" s="69"/>
      <c r="BF19" s="69"/>
    </row>
    <row r="20" spans="1:58" ht="21.75" customHeight="1">
      <c r="A20" s="19"/>
      <c r="B20" s="627"/>
      <c r="C20" s="628"/>
      <c r="D20" s="625"/>
      <c r="E20" s="599"/>
      <c r="F20" s="594"/>
      <c r="G20" s="606"/>
      <c r="H20" s="607"/>
      <c r="I20" s="94"/>
      <c r="J20" s="577"/>
      <c r="K20" s="577"/>
      <c r="L20" s="577"/>
      <c r="M20" s="577"/>
      <c r="N20" s="580"/>
      <c r="O20" s="580"/>
      <c r="P20" s="580"/>
      <c r="Q20" s="580"/>
      <c r="R20" s="580"/>
      <c r="S20" s="580"/>
      <c r="T20" s="580"/>
      <c r="U20" s="580"/>
      <c r="V20" s="580"/>
      <c r="W20" s="30"/>
      <c r="X20"/>
      <c r="Y20"/>
      <c r="Z20" s="19"/>
      <c r="AA20" s="19"/>
      <c r="AB20" s="19"/>
      <c r="AC20" s="19"/>
      <c r="AD20" s="19"/>
      <c r="AE20" s="19"/>
      <c r="AF20" s="19"/>
      <c r="BD20" s="106"/>
      <c r="BE20" s="69"/>
      <c r="BF20" s="69"/>
    </row>
    <row r="21" spans="1:58" ht="21.75" customHeight="1">
      <c r="A21" s="19"/>
      <c r="B21" s="627"/>
      <c r="C21" s="628"/>
      <c r="D21" s="625">
        <v>0.5</v>
      </c>
      <c r="E21" s="599" t="str">
        <f>IF(入力シート!D89="","",入力シート!D89)</f>
        <v/>
      </c>
      <c r="F21" s="594">
        <v>466</v>
      </c>
      <c r="G21" s="606">
        <v>494</v>
      </c>
      <c r="H21" s="607"/>
      <c r="I21" s="94"/>
      <c r="J21" s="577"/>
      <c r="K21" s="577"/>
      <c r="L21" s="577"/>
      <c r="M21" s="577"/>
      <c r="N21" s="580"/>
      <c r="O21" s="580"/>
      <c r="P21" s="580"/>
      <c r="Q21" s="580"/>
      <c r="R21" s="580"/>
      <c r="S21" s="580"/>
      <c r="T21" s="580"/>
      <c r="U21" s="580"/>
      <c r="V21" s="580"/>
      <c r="W21" s="30"/>
      <c r="X21"/>
      <c r="Y21"/>
      <c r="Z21" s="19"/>
      <c r="AA21" s="19"/>
      <c r="AB21" s="19"/>
      <c r="AC21" s="19"/>
      <c r="AD21" s="19"/>
      <c r="AE21" s="19"/>
      <c r="AF21" s="19"/>
      <c r="BD21" s="106"/>
      <c r="BE21" s="69"/>
      <c r="BF21" s="69"/>
    </row>
    <row r="22" spans="1:58" ht="21.75" customHeight="1">
      <c r="A22" s="19"/>
      <c r="B22" s="627"/>
      <c r="C22" s="628"/>
      <c r="D22" s="625"/>
      <c r="E22" s="599"/>
      <c r="F22" s="594"/>
      <c r="G22" s="606"/>
      <c r="H22" s="607"/>
      <c r="I22" s="214"/>
      <c r="J22" s="577"/>
      <c r="K22" s="577"/>
      <c r="L22" s="577"/>
      <c r="M22" s="577"/>
      <c r="N22" s="580"/>
      <c r="O22" s="580"/>
      <c r="P22" s="580"/>
      <c r="Q22" s="580"/>
      <c r="R22" s="580"/>
      <c r="S22" s="580"/>
      <c r="T22" s="580"/>
      <c r="U22" s="580"/>
      <c r="V22" s="580"/>
      <c r="W22" s="30"/>
      <c r="X22"/>
      <c r="Y22"/>
      <c r="Z22" s="19"/>
      <c r="AA22" s="19"/>
      <c r="AB22" s="19"/>
      <c r="AC22" s="19"/>
      <c r="AD22" s="19"/>
      <c r="AE22" s="19"/>
      <c r="AF22" s="19"/>
      <c r="BD22" s="106"/>
      <c r="BE22" s="69"/>
      <c r="BF22" s="69"/>
    </row>
    <row r="23" spans="1:58" ht="21.75" customHeight="1">
      <c r="A23" s="19"/>
      <c r="B23" s="627"/>
      <c r="C23" s="628"/>
      <c r="D23" s="625">
        <v>0.75</v>
      </c>
      <c r="E23" s="599" t="str">
        <f>IF(入力シート!D90="","",入力シート!D90)</f>
        <v/>
      </c>
      <c r="F23" s="594">
        <v>538</v>
      </c>
      <c r="G23" s="606">
        <v>571</v>
      </c>
      <c r="H23" s="607"/>
      <c r="I23" s="94"/>
      <c r="J23" s="577"/>
      <c r="K23" s="577"/>
      <c r="L23" s="577"/>
      <c r="M23" s="577"/>
      <c r="N23" s="580"/>
      <c r="O23" s="580"/>
      <c r="P23" s="580"/>
      <c r="Q23" s="580"/>
      <c r="R23" s="580"/>
      <c r="S23" s="580"/>
      <c r="T23" s="580"/>
      <c r="U23" s="580"/>
      <c r="V23" s="580"/>
      <c r="W23" s="30"/>
      <c r="X23"/>
      <c r="Y23"/>
      <c r="Z23" s="19"/>
      <c r="AA23" s="19"/>
      <c r="AB23" s="19"/>
      <c r="AC23" s="19"/>
      <c r="AD23" s="19"/>
      <c r="AE23" s="19"/>
      <c r="AF23" s="19"/>
      <c r="BD23" s="106"/>
      <c r="BE23" s="69"/>
      <c r="BF23" s="69"/>
    </row>
    <row r="24" spans="1:58" ht="21.75" customHeight="1">
      <c r="A24" s="19"/>
      <c r="B24" s="627"/>
      <c r="C24" s="628"/>
      <c r="D24" s="625"/>
      <c r="E24" s="599"/>
      <c r="F24" s="594"/>
      <c r="G24" s="606"/>
      <c r="H24" s="607"/>
      <c r="I24" s="94"/>
      <c r="J24" s="577"/>
      <c r="K24" s="577"/>
      <c r="L24" s="577"/>
      <c r="M24" s="577"/>
      <c r="N24" s="580"/>
      <c r="O24" s="580"/>
      <c r="P24" s="580"/>
      <c r="Q24" s="580"/>
      <c r="R24" s="580"/>
      <c r="S24" s="580"/>
      <c r="T24" s="580"/>
      <c r="U24" s="580"/>
      <c r="V24" s="580"/>
      <c r="W24" s="30"/>
      <c r="X24"/>
      <c r="Y24"/>
      <c r="Z24" s="19"/>
      <c r="AA24" s="19"/>
      <c r="AB24" s="19"/>
      <c r="AC24" s="19"/>
      <c r="AD24" s="19"/>
      <c r="AE24" s="19"/>
      <c r="AF24" s="19"/>
    </row>
    <row r="25" spans="1:58" ht="21.75" customHeight="1">
      <c r="A25" s="19"/>
      <c r="B25" s="627"/>
      <c r="C25" s="628"/>
      <c r="D25" s="625">
        <v>0.9</v>
      </c>
      <c r="E25" s="619" t="str">
        <f>IF(入力シート!D91="","",入力シート!D91)</f>
        <v/>
      </c>
      <c r="F25" s="610">
        <v>606</v>
      </c>
      <c r="G25" s="606">
        <v>641</v>
      </c>
      <c r="H25" s="607"/>
      <c r="I25" s="220"/>
      <c r="J25" s="220"/>
      <c r="K25" s="220"/>
      <c r="L25" s="220"/>
      <c r="M25" s="220"/>
      <c r="N25" s="220"/>
      <c r="O25" s="127"/>
      <c r="P25" s="19"/>
      <c r="Q25" s="19"/>
      <c r="R25" s="19"/>
      <c r="S25" s="19"/>
      <c r="T25" s="19"/>
      <c r="U25" s="19"/>
      <c r="V25" s="19"/>
      <c r="W25" s="19"/>
      <c r="X25" s="19"/>
      <c r="Y25" s="19"/>
      <c r="Z25" s="19"/>
      <c r="AA25" s="19"/>
      <c r="AB25" s="19"/>
      <c r="AC25" s="19"/>
      <c r="AD25" s="19"/>
      <c r="AE25" s="19"/>
      <c r="AF25" s="19"/>
    </row>
    <row r="26" spans="1:58" ht="21.75" customHeight="1" thickBot="1">
      <c r="A26" s="19"/>
      <c r="B26" s="629"/>
      <c r="C26" s="630"/>
      <c r="D26" s="626"/>
      <c r="E26" s="620"/>
      <c r="F26" s="611"/>
      <c r="G26" s="608"/>
      <c r="H26" s="609"/>
      <c r="I26" s="220"/>
      <c r="J26" s="220"/>
      <c r="K26" s="220"/>
      <c r="L26" s="220"/>
      <c r="M26" s="220"/>
      <c r="N26" s="220"/>
      <c r="O26" s="127"/>
      <c r="P26" s="19"/>
      <c r="Q26" s="19"/>
      <c r="R26" s="19"/>
      <c r="S26" s="19"/>
      <c r="T26" s="19"/>
      <c r="U26" s="19"/>
      <c r="V26" s="19"/>
      <c r="W26" s="19"/>
      <c r="X26" s="19"/>
      <c r="Y26" s="19"/>
      <c r="Z26" s="19"/>
      <c r="AA26" s="19"/>
      <c r="AB26" s="19"/>
      <c r="AC26" s="19"/>
      <c r="AD26" s="19"/>
      <c r="AE26" s="19"/>
      <c r="AF26" s="19"/>
    </row>
    <row r="27" spans="1:58" ht="21.75" customHeight="1">
      <c r="A27" s="19"/>
      <c r="B27" s="19"/>
      <c r="C27" s="19"/>
      <c r="D27" s="220"/>
      <c r="E27" s="220"/>
      <c r="F27" s="220"/>
      <c r="G27" s="220"/>
      <c r="H27" s="220"/>
      <c r="I27" s="220"/>
      <c r="J27" s="220"/>
      <c r="K27" s="220"/>
      <c r="L27" s="220"/>
      <c r="M27" s="220"/>
      <c r="N27" s="220"/>
      <c r="O27" s="127"/>
      <c r="P27" s="19"/>
      <c r="Q27" s="19"/>
      <c r="R27" s="19"/>
      <c r="S27" s="19"/>
      <c r="T27" s="19"/>
      <c r="U27" s="19"/>
      <c r="V27" s="19"/>
      <c r="W27" s="19"/>
      <c r="X27" s="19"/>
      <c r="Y27" s="19"/>
      <c r="Z27" s="19"/>
      <c r="AA27" s="19"/>
      <c r="AB27" s="19"/>
      <c r="AC27" s="19"/>
      <c r="AD27" s="19"/>
      <c r="AE27" s="19"/>
      <c r="AF27" s="19"/>
    </row>
    <row r="28" spans="1:58" ht="16.2">
      <c r="A28" s="19"/>
      <c r="B28" s="32" t="s">
        <v>17</v>
      </c>
      <c r="C28" s="19"/>
      <c r="D28" s="221"/>
      <c r="E28" s="221"/>
      <c r="F28" s="221"/>
      <c r="G28" s="221"/>
      <c r="H28" s="221"/>
      <c r="I28" s="221"/>
      <c r="J28" s="221"/>
      <c r="K28" s="221"/>
      <c r="L28" s="221"/>
      <c r="M28" s="221"/>
      <c r="N28" s="221"/>
      <c r="O28" s="127"/>
      <c r="P28" s="19"/>
      <c r="Q28" s="19"/>
      <c r="R28" s="19"/>
      <c r="S28" s="19"/>
      <c r="T28" s="19"/>
      <c r="U28" s="19"/>
      <c r="V28" s="19"/>
      <c r="W28" s="19"/>
      <c r="X28" s="19"/>
      <c r="Y28" s="19"/>
      <c r="Z28" s="19"/>
      <c r="AA28" s="19"/>
      <c r="AB28" s="19"/>
      <c r="AC28" s="19"/>
      <c r="AD28" s="19"/>
      <c r="AE28" s="19"/>
      <c r="AF28" s="19"/>
    </row>
    <row r="29" spans="1:58" ht="33.75" customHeight="1" thickBot="1">
      <c r="B29" s="304" t="s">
        <v>18</v>
      </c>
      <c r="C29" s="306" t="s">
        <v>19</v>
      </c>
      <c r="D29" s="332"/>
      <c r="E29" s="332"/>
      <c r="F29" s="332"/>
      <c r="G29" s="377" t="s">
        <v>91</v>
      </c>
      <c r="H29" s="525"/>
      <c r="I29" s="525"/>
      <c r="J29" s="525"/>
      <c r="K29" s="525"/>
      <c r="L29" s="616" t="s">
        <v>109</v>
      </c>
      <c r="M29" s="617"/>
      <c r="N29" s="617"/>
      <c r="O29" s="617"/>
      <c r="P29" s="618"/>
      <c r="Q29" s="603" t="s">
        <v>132</v>
      </c>
      <c r="R29" s="604"/>
      <c r="S29" s="605"/>
      <c r="T29" s="600" t="s">
        <v>133</v>
      </c>
      <c r="U29" s="601"/>
      <c r="V29" s="602"/>
      <c r="W29" s="306" t="s">
        <v>21</v>
      </c>
      <c r="X29" s="332"/>
      <c r="Y29" s="332"/>
      <c r="Z29" s="307"/>
      <c r="AA29" s="306" t="s">
        <v>85</v>
      </c>
      <c r="AB29" s="332"/>
      <c r="AC29" s="307"/>
      <c r="BD29" s="69"/>
      <c r="BE29" s="69"/>
    </row>
    <row r="30" spans="1:58" ht="33.75" hidden="1" customHeight="1" thickBot="1">
      <c r="B30" s="527"/>
      <c r="C30" s="308"/>
      <c r="D30" s="303"/>
      <c r="E30" s="303"/>
      <c r="F30" s="303"/>
      <c r="G30" s="379"/>
      <c r="H30" s="529"/>
      <c r="I30" s="529"/>
      <c r="J30" s="529"/>
      <c r="K30" s="529"/>
      <c r="L30" s="119" t="s">
        <v>70</v>
      </c>
      <c r="M30" s="120"/>
      <c r="N30" s="120"/>
      <c r="O30" s="128"/>
      <c r="P30" s="121"/>
      <c r="Q30" s="83"/>
      <c r="R30" s="83"/>
      <c r="S30" s="84"/>
      <c r="T30" s="85"/>
      <c r="U30" s="86"/>
      <c r="V30" s="86"/>
      <c r="W30" s="17"/>
      <c r="X30" s="17"/>
      <c r="Y30" s="81"/>
      <c r="Z30" s="81"/>
      <c r="AA30" s="17"/>
      <c r="AB30" s="81"/>
      <c r="AC30" s="82"/>
      <c r="BD30" s="69"/>
      <c r="BE30" s="69"/>
      <c r="BF30" s="69"/>
    </row>
    <row r="31" spans="1:58" ht="310.2" customHeight="1">
      <c r="B31" s="528"/>
      <c r="C31" s="305"/>
      <c r="D31" s="375"/>
      <c r="E31" s="375"/>
      <c r="F31" s="375"/>
      <c r="G31" s="379"/>
      <c r="H31" s="529"/>
      <c r="I31" s="529"/>
      <c r="J31" s="529"/>
      <c r="K31" s="529"/>
      <c r="L31" s="262" t="s">
        <v>336</v>
      </c>
      <c r="M31" s="263" t="s">
        <v>337</v>
      </c>
      <c r="N31" s="263" t="s">
        <v>338</v>
      </c>
      <c r="O31" s="263" t="s">
        <v>339</v>
      </c>
      <c r="P31" s="264" t="s">
        <v>340</v>
      </c>
      <c r="Q31" s="118" t="s">
        <v>87</v>
      </c>
      <c r="R31" s="1" t="s">
        <v>88</v>
      </c>
      <c r="S31" s="2" t="s">
        <v>142</v>
      </c>
      <c r="T31" s="60" t="s">
        <v>14</v>
      </c>
      <c r="U31" s="1" t="s">
        <v>15</v>
      </c>
      <c r="V31" s="3" t="s">
        <v>16</v>
      </c>
      <c r="W31" s="412" t="s">
        <v>10</v>
      </c>
      <c r="X31" s="413"/>
      <c r="Y31" s="64" t="s">
        <v>35</v>
      </c>
      <c r="Z31" s="4" t="s">
        <v>5</v>
      </c>
      <c r="AA31" s="61" t="s">
        <v>10</v>
      </c>
      <c r="AB31" s="64" t="s">
        <v>35</v>
      </c>
      <c r="AC31" s="5" t="s">
        <v>5</v>
      </c>
      <c r="BD31" s="69"/>
      <c r="BE31" s="69"/>
      <c r="BF31" s="69"/>
    </row>
    <row r="32" spans="1:58" ht="60" customHeight="1">
      <c r="B32" s="265" t="s">
        <v>22</v>
      </c>
      <c r="C32" s="571" t="s">
        <v>309</v>
      </c>
      <c r="D32" s="572"/>
      <c r="E32" s="572"/>
      <c r="F32" s="573"/>
      <c r="G32" s="574" t="s">
        <v>310</v>
      </c>
      <c r="H32" s="575"/>
      <c r="I32" s="575"/>
      <c r="J32" s="575"/>
      <c r="K32" s="576"/>
      <c r="L32" s="129" t="s">
        <v>341</v>
      </c>
      <c r="M32" s="130" t="s">
        <v>137</v>
      </c>
      <c r="N32" s="130" t="s">
        <v>137</v>
      </c>
      <c r="O32" s="130" t="s">
        <v>137</v>
      </c>
      <c r="P32" s="131" t="s">
        <v>137</v>
      </c>
      <c r="Q32" s="132" t="s">
        <v>90</v>
      </c>
      <c r="R32" s="133" t="s">
        <v>137</v>
      </c>
      <c r="S32" s="134" t="s">
        <v>137</v>
      </c>
      <c r="T32" s="132" t="s">
        <v>90</v>
      </c>
      <c r="U32" s="135" t="s">
        <v>137</v>
      </c>
      <c r="V32" s="136" t="s">
        <v>137</v>
      </c>
      <c r="W32" s="402" t="str">
        <f>IF(入力シート!B102="","",入力シート!B102)</f>
        <v/>
      </c>
      <c r="X32" s="403"/>
      <c r="Y32" s="65">
        <v>55.1</v>
      </c>
      <c r="Z32" s="7">
        <v>60.2</v>
      </c>
      <c r="AA32" s="62" t="str">
        <f>IF(入力シート!C102="","---",入力シート!C102)</f>
        <v>---</v>
      </c>
      <c r="AB32" s="65">
        <v>0.1</v>
      </c>
      <c r="AC32" s="8">
        <v>0.2</v>
      </c>
    </row>
    <row r="33" spans="2:29" ht="60" customHeight="1">
      <c r="B33" s="265" t="s">
        <v>23</v>
      </c>
      <c r="C33" s="571" t="s">
        <v>311</v>
      </c>
      <c r="D33" s="572"/>
      <c r="E33" s="572"/>
      <c r="F33" s="573"/>
      <c r="G33" s="574" t="s">
        <v>312</v>
      </c>
      <c r="H33" s="575"/>
      <c r="I33" s="575"/>
      <c r="J33" s="575"/>
      <c r="K33" s="576"/>
      <c r="L33" s="129" t="s">
        <v>342</v>
      </c>
      <c r="M33" s="130" t="s">
        <v>137</v>
      </c>
      <c r="N33" s="130" t="s">
        <v>137</v>
      </c>
      <c r="O33" s="130" t="s">
        <v>137</v>
      </c>
      <c r="P33" s="131" t="s">
        <v>137</v>
      </c>
      <c r="Q33" s="132" t="s">
        <v>137</v>
      </c>
      <c r="R33" s="133" t="s">
        <v>90</v>
      </c>
      <c r="S33" s="134" t="s">
        <v>137</v>
      </c>
      <c r="T33" s="132" t="s">
        <v>90</v>
      </c>
      <c r="U33" s="135" t="s">
        <v>137</v>
      </c>
      <c r="V33" s="136" t="s">
        <v>137</v>
      </c>
      <c r="W33" s="402" t="str">
        <f>IF(入力シート!B103="","",入力シート!B103)</f>
        <v/>
      </c>
      <c r="X33" s="403"/>
      <c r="Y33" s="65">
        <v>78</v>
      </c>
      <c r="Z33" s="7">
        <v>78.5</v>
      </c>
      <c r="AA33" s="62" t="str">
        <f>IF(入力シート!C103="","---",入力シート!C103)</f>
        <v>---</v>
      </c>
      <c r="AB33" s="65">
        <v>0.2</v>
      </c>
      <c r="AC33" s="8">
        <v>0.1</v>
      </c>
    </row>
    <row r="34" spans="2:29" ht="60" customHeight="1">
      <c r="B34" s="265" t="s">
        <v>24</v>
      </c>
      <c r="C34" s="571" t="s">
        <v>313</v>
      </c>
      <c r="D34" s="572"/>
      <c r="E34" s="572"/>
      <c r="F34" s="573"/>
      <c r="G34" s="574" t="s">
        <v>314</v>
      </c>
      <c r="H34" s="575"/>
      <c r="I34" s="575"/>
      <c r="J34" s="575"/>
      <c r="K34" s="576"/>
      <c r="L34" s="129" t="s">
        <v>342</v>
      </c>
      <c r="M34" s="130" t="s">
        <v>137</v>
      </c>
      <c r="N34" s="130" t="s">
        <v>137</v>
      </c>
      <c r="O34" s="130" t="s">
        <v>137</v>
      </c>
      <c r="P34" s="131" t="s">
        <v>137</v>
      </c>
      <c r="Q34" s="132" t="s">
        <v>137</v>
      </c>
      <c r="R34" s="133" t="s">
        <v>90</v>
      </c>
      <c r="S34" s="134" t="s">
        <v>137</v>
      </c>
      <c r="T34" s="132" t="s">
        <v>90</v>
      </c>
      <c r="U34" s="135" t="s">
        <v>137</v>
      </c>
      <c r="V34" s="136" t="s">
        <v>137</v>
      </c>
      <c r="W34" s="402" t="str">
        <f>IF(入力シート!B104="","",入力シート!B104)</f>
        <v/>
      </c>
      <c r="X34" s="403"/>
      <c r="Y34" s="65">
        <v>70.8</v>
      </c>
      <c r="Z34" s="7">
        <v>76</v>
      </c>
      <c r="AA34" s="62" t="str">
        <f>IF(入力シート!C104="","---",入力シート!C104)</f>
        <v>---</v>
      </c>
      <c r="AB34" s="65">
        <v>0</v>
      </c>
      <c r="AC34" s="8">
        <v>0.1</v>
      </c>
    </row>
    <row r="35" spans="2:29" ht="60" customHeight="1">
      <c r="B35" s="265" t="s">
        <v>25</v>
      </c>
      <c r="C35" s="571" t="s">
        <v>315</v>
      </c>
      <c r="D35" s="572"/>
      <c r="E35" s="572"/>
      <c r="F35" s="573"/>
      <c r="G35" s="574" t="s">
        <v>316</v>
      </c>
      <c r="H35" s="575"/>
      <c r="I35" s="575"/>
      <c r="J35" s="575"/>
      <c r="K35" s="576"/>
      <c r="L35" s="129" t="s">
        <v>343</v>
      </c>
      <c r="M35" s="130" t="s">
        <v>137</v>
      </c>
      <c r="N35" s="130" t="s">
        <v>137</v>
      </c>
      <c r="O35" s="130" t="s">
        <v>137</v>
      </c>
      <c r="P35" s="131" t="s">
        <v>137</v>
      </c>
      <c r="Q35" s="132" t="s">
        <v>137</v>
      </c>
      <c r="R35" s="133" t="s">
        <v>90</v>
      </c>
      <c r="S35" s="134" t="s">
        <v>137</v>
      </c>
      <c r="T35" s="132" t="s">
        <v>90</v>
      </c>
      <c r="U35" s="135" t="s">
        <v>137</v>
      </c>
      <c r="V35" s="136" t="s">
        <v>137</v>
      </c>
      <c r="W35" s="402" t="str">
        <f>IF(入力シート!B105="","",入力シート!B105)</f>
        <v/>
      </c>
      <c r="X35" s="403"/>
      <c r="Y35" s="65">
        <v>39.9</v>
      </c>
      <c r="Z35" s="7">
        <v>43.8</v>
      </c>
      <c r="AA35" s="62" t="str">
        <f>IF(入力シート!C105="","---",入力シート!C105)</f>
        <v>---</v>
      </c>
      <c r="AB35" s="65">
        <v>0.4</v>
      </c>
      <c r="AC35" s="8">
        <v>0.3</v>
      </c>
    </row>
    <row r="36" spans="2:29" ht="60" customHeight="1">
      <c r="B36" s="265" t="s">
        <v>26</v>
      </c>
      <c r="C36" s="571" t="s">
        <v>317</v>
      </c>
      <c r="D36" s="572"/>
      <c r="E36" s="572"/>
      <c r="F36" s="573"/>
      <c r="G36" s="574" t="s">
        <v>318</v>
      </c>
      <c r="H36" s="575"/>
      <c r="I36" s="575"/>
      <c r="J36" s="575"/>
      <c r="K36" s="576"/>
      <c r="L36" s="129" t="s">
        <v>344</v>
      </c>
      <c r="M36" s="130" t="s">
        <v>137</v>
      </c>
      <c r="N36" s="130" t="s">
        <v>137</v>
      </c>
      <c r="O36" s="130" t="s">
        <v>137</v>
      </c>
      <c r="P36" s="131" t="s">
        <v>137</v>
      </c>
      <c r="Q36" s="132" t="s">
        <v>137</v>
      </c>
      <c r="R36" s="133" t="s">
        <v>90</v>
      </c>
      <c r="S36" s="134" t="s">
        <v>137</v>
      </c>
      <c r="T36" s="132" t="s">
        <v>90</v>
      </c>
      <c r="U36" s="135" t="s">
        <v>137</v>
      </c>
      <c r="V36" s="136" t="s">
        <v>137</v>
      </c>
      <c r="W36" s="402" t="str">
        <f>IF(入力シート!B106="","",入力シート!B106)</f>
        <v/>
      </c>
      <c r="X36" s="403"/>
      <c r="Y36" s="65">
        <v>49.6</v>
      </c>
      <c r="Z36" s="7">
        <v>55.6</v>
      </c>
      <c r="AA36" s="62" t="str">
        <f>IF(入力シート!C106="","---",入力シート!C106)</f>
        <v>---</v>
      </c>
      <c r="AB36" s="65">
        <v>0.3</v>
      </c>
      <c r="AC36" s="8">
        <v>0.2</v>
      </c>
    </row>
    <row r="37" spans="2:29" ht="60" customHeight="1">
      <c r="B37" s="265" t="s">
        <v>298</v>
      </c>
      <c r="C37" s="571" t="s">
        <v>319</v>
      </c>
      <c r="D37" s="572"/>
      <c r="E37" s="572"/>
      <c r="F37" s="573"/>
      <c r="G37" s="574" t="s">
        <v>320</v>
      </c>
      <c r="H37" s="575"/>
      <c r="I37" s="575"/>
      <c r="J37" s="575"/>
      <c r="K37" s="576"/>
      <c r="L37" s="129" t="s">
        <v>137</v>
      </c>
      <c r="M37" s="130" t="s">
        <v>341</v>
      </c>
      <c r="N37" s="130" t="s">
        <v>137</v>
      </c>
      <c r="O37" s="130" t="s">
        <v>137</v>
      </c>
      <c r="P37" s="131" t="s">
        <v>137</v>
      </c>
      <c r="Q37" s="132" t="s">
        <v>90</v>
      </c>
      <c r="R37" s="133" t="s">
        <v>137</v>
      </c>
      <c r="S37" s="134" t="s">
        <v>137</v>
      </c>
      <c r="T37" s="132" t="s">
        <v>90</v>
      </c>
      <c r="U37" s="135" t="s">
        <v>137</v>
      </c>
      <c r="V37" s="136" t="s">
        <v>137</v>
      </c>
      <c r="W37" s="402" t="str">
        <f>IF(入力シート!B107="","",入力シート!B107)</f>
        <v/>
      </c>
      <c r="X37" s="403"/>
      <c r="Y37" s="65">
        <v>65.400000000000006</v>
      </c>
      <c r="Z37" s="7">
        <v>67.3</v>
      </c>
      <c r="AA37" s="62" t="str">
        <f>IF(入力シート!C107="","---",入力シート!C107)</f>
        <v>---</v>
      </c>
      <c r="AB37" s="65">
        <v>0.8</v>
      </c>
      <c r="AC37" s="8">
        <v>1.1000000000000001</v>
      </c>
    </row>
    <row r="38" spans="2:29" ht="60" customHeight="1">
      <c r="B38" s="266" t="s">
        <v>299</v>
      </c>
      <c r="C38" s="571" t="s">
        <v>321</v>
      </c>
      <c r="D38" s="572"/>
      <c r="E38" s="572"/>
      <c r="F38" s="573"/>
      <c r="G38" s="574" t="s">
        <v>322</v>
      </c>
      <c r="H38" s="575"/>
      <c r="I38" s="575"/>
      <c r="J38" s="575"/>
      <c r="K38" s="576"/>
      <c r="L38" s="129" t="s">
        <v>137</v>
      </c>
      <c r="M38" s="130" t="s">
        <v>342</v>
      </c>
      <c r="N38" s="130" t="s">
        <v>137</v>
      </c>
      <c r="O38" s="130" t="s">
        <v>137</v>
      </c>
      <c r="P38" s="131" t="s">
        <v>137</v>
      </c>
      <c r="Q38" s="132" t="s">
        <v>137</v>
      </c>
      <c r="R38" s="133" t="s">
        <v>90</v>
      </c>
      <c r="S38" s="134" t="s">
        <v>137</v>
      </c>
      <c r="T38" s="132" t="s">
        <v>90</v>
      </c>
      <c r="U38" s="135" t="s">
        <v>137</v>
      </c>
      <c r="V38" s="136" t="s">
        <v>137</v>
      </c>
      <c r="W38" s="402" t="str">
        <f>IF(入力シート!B108="","",入力シート!B108)</f>
        <v/>
      </c>
      <c r="X38" s="403"/>
      <c r="Y38" s="65">
        <v>70</v>
      </c>
      <c r="Z38" s="7">
        <v>72.400000000000006</v>
      </c>
      <c r="AA38" s="62" t="str">
        <f>IF(入力シート!C108="","---",入力シート!C108)</f>
        <v>---</v>
      </c>
      <c r="AB38" s="65">
        <v>0.1</v>
      </c>
      <c r="AC38" s="8">
        <v>0.1</v>
      </c>
    </row>
    <row r="39" spans="2:29" ht="60" customHeight="1">
      <c r="B39" s="266" t="s">
        <v>300</v>
      </c>
      <c r="C39" s="571" t="s">
        <v>323</v>
      </c>
      <c r="D39" s="572"/>
      <c r="E39" s="572"/>
      <c r="F39" s="573"/>
      <c r="G39" s="574" t="s">
        <v>324</v>
      </c>
      <c r="H39" s="575"/>
      <c r="I39" s="575"/>
      <c r="J39" s="575"/>
      <c r="K39" s="576"/>
      <c r="L39" s="129" t="s">
        <v>137</v>
      </c>
      <c r="M39" s="130" t="s">
        <v>342</v>
      </c>
      <c r="N39" s="130" t="s">
        <v>137</v>
      </c>
      <c r="O39" s="130" t="s">
        <v>137</v>
      </c>
      <c r="P39" s="131" t="s">
        <v>137</v>
      </c>
      <c r="Q39" s="132" t="s">
        <v>137</v>
      </c>
      <c r="R39" s="133" t="s">
        <v>90</v>
      </c>
      <c r="S39" s="134" t="s">
        <v>137</v>
      </c>
      <c r="T39" s="132" t="s">
        <v>90</v>
      </c>
      <c r="U39" s="135" t="s">
        <v>137</v>
      </c>
      <c r="V39" s="136" t="s">
        <v>137</v>
      </c>
      <c r="W39" s="402" t="str">
        <f>IF(入力シート!B109="","",入力シート!B109)</f>
        <v/>
      </c>
      <c r="X39" s="403"/>
      <c r="Y39" s="65">
        <v>58.9</v>
      </c>
      <c r="Z39" s="7">
        <v>63.8</v>
      </c>
      <c r="AA39" s="62" t="str">
        <f>IF(入力シート!C109="","---",入力シート!C109)</f>
        <v>---</v>
      </c>
      <c r="AB39" s="65">
        <v>0</v>
      </c>
      <c r="AC39" s="8">
        <v>0.1</v>
      </c>
    </row>
    <row r="40" spans="2:29" ht="60" customHeight="1">
      <c r="B40" s="266" t="s">
        <v>301</v>
      </c>
      <c r="C40" s="571" t="s">
        <v>325</v>
      </c>
      <c r="D40" s="572"/>
      <c r="E40" s="572"/>
      <c r="F40" s="573"/>
      <c r="G40" s="574" t="s">
        <v>326</v>
      </c>
      <c r="H40" s="575"/>
      <c r="I40" s="575"/>
      <c r="J40" s="575"/>
      <c r="K40" s="576"/>
      <c r="L40" s="129" t="s">
        <v>137</v>
      </c>
      <c r="M40" s="130" t="s">
        <v>343</v>
      </c>
      <c r="N40" s="130" t="s">
        <v>137</v>
      </c>
      <c r="O40" s="130" t="s">
        <v>137</v>
      </c>
      <c r="P40" s="131" t="s">
        <v>137</v>
      </c>
      <c r="Q40" s="132" t="s">
        <v>137</v>
      </c>
      <c r="R40" s="133" t="s">
        <v>90</v>
      </c>
      <c r="S40" s="134" t="s">
        <v>137</v>
      </c>
      <c r="T40" s="132" t="s">
        <v>90</v>
      </c>
      <c r="U40" s="135" t="s">
        <v>137</v>
      </c>
      <c r="V40" s="136" t="s">
        <v>137</v>
      </c>
      <c r="W40" s="402" t="str">
        <f>IF(入力シート!B110="","",入力シート!B110)</f>
        <v/>
      </c>
      <c r="X40" s="403"/>
      <c r="Y40" s="65">
        <v>43.8</v>
      </c>
      <c r="Z40" s="7">
        <v>49</v>
      </c>
      <c r="AA40" s="62" t="str">
        <f>IF(入力シート!C110="","---",入力シート!C110)</f>
        <v>---</v>
      </c>
      <c r="AB40" s="65">
        <v>0.1</v>
      </c>
      <c r="AC40" s="8">
        <v>0.1</v>
      </c>
    </row>
    <row r="41" spans="2:29" ht="60" customHeight="1">
      <c r="B41" s="266" t="s">
        <v>302</v>
      </c>
      <c r="C41" s="571" t="s">
        <v>327</v>
      </c>
      <c r="D41" s="572"/>
      <c r="E41" s="572"/>
      <c r="F41" s="573"/>
      <c r="G41" s="574" t="s">
        <v>328</v>
      </c>
      <c r="H41" s="575"/>
      <c r="I41" s="575"/>
      <c r="J41" s="575"/>
      <c r="K41" s="576"/>
      <c r="L41" s="129" t="s">
        <v>137</v>
      </c>
      <c r="M41" s="130" t="s">
        <v>344</v>
      </c>
      <c r="N41" s="130" t="s">
        <v>137</v>
      </c>
      <c r="O41" s="130" t="s">
        <v>137</v>
      </c>
      <c r="P41" s="131" t="s">
        <v>137</v>
      </c>
      <c r="Q41" s="132" t="s">
        <v>137</v>
      </c>
      <c r="R41" s="133" t="s">
        <v>90</v>
      </c>
      <c r="S41" s="134" t="s">
        <v>137</v>
      </c>
      <c r="T41" s="132" t="s">
        <v>90</v>
      </c>
      <c r="U41" s="135" t="s">
        <v>137</v>
      </c>
      <c r="V41" s="136" t="s">
        <v>137</v>
      </c>
      <c r="W41" s="402" t="str">
        <f>IF(入力シート!B111="","",入力シート!B111)</f>
        <v/>
      </c>
      <c r="X41" s="403"/>
      <c r="Y41" s="65">
        <v>38.200000000000003</v>
      </c>
      <c r="Z41" s="7">
        <v>47.5</v>
      </c>
      <c r="AA41" s="62" t="str">
        <f>IF(入力シート!C111="","---",入力シート!C111)</f>
        <v>---</v>
      </c>
      <c r="AB41" s="65">
        <v>0.2</v>
      </c>
      <c r="AC41" s="8">
        <v>0.2</v>
      </c>
    </row>
    <row r="42" spans="2:29" ht="60" customHeight="1">
      <c r="B42" s="266" t="s">
        <v>303</v>
      </c>
      <c r="C42" s="571" t="s">
        <v>329</v>
      </c>
      <c r="D42" s="572"/>
      <c r="E42" s="572"/>
      <c r="F42" s="573"/>
      <c r="G42" s="574" t="s">
        <v>328</v>
      </c>
      <c r="H42" s="575"/>
      <c r="I42" s="575"/>
      <c r="J42" s="575"/>
      <c r="K42" s="576"/>
      <c r="L42" s="129" t="s">
        <v>137</v>
      </c>
      <c r="M42" s="130" t="s">
        <v>137</v>
      </c>
      <c r="N42" s="130" t="s">
        <v>137</v>
      </c>
      <c r="O42" s="130" t="s">
        <v>137</v>
      </c>
      <c r="P42" s="131" t="s">
        <v>344</v>
      </c>
      <c r="Q42" s="132" t="s">
        <v>137</v>
      </c>
      <c r="R42" s="133" t="s">
        <v>90</v>
      </c>
      <c r="S42" s="134" t="s">
        <v>137</v>
      </c>
      <c r="T42" s="132" t="s">
        <v>137</v>
      </c>
      <c r="U42" s="135" t="s">
        <v>137</v>
      </c>
      <c r="V42" s="136" t="s">
        <v>90</v>
      </c>
      <c r="W42" s="402" t="str">
        <f>IF(入力シート!B112="","",入力シート!B112)</f>
        <v/>
      </c>
      <c r="X42" s="403"/>
      <c r="Y42" s="65">
        <v>21</v>
      </c>
      <c r="Z42" s="7">
        <v>27.8</v>
      </c>
      <c r="AA42" s="62" t="str">
        <f>IF(入力シート!C112="","---",入力シート!C112)</f>
        <v>---</v>
      </c>
      <c r="AB42" s="65">
        <v>17.5</v>
      </c>
      <c r="AC42" s="8">
        <v>14.6</v>
      </c>
    </row>
    <row r="43" spans="2:29" ht="60" customHeight="1">
      <c r="B43" s="266" t="s">
        <v>304</v>
      </c>
      <c r="C43" s="571" t="s">
        <v>330</v>
      </c>
      <c r="D43" s="572"/>
      <c r="E43" s="572"/>
      <c r="F43" s="573"/>
      <c r="G43" s="574" t="s">
        <v>331</v>
      </c>
      <c r="H43" s="575"/>
      <c r="I43" s="575"/>
      <c r="J43" s="575"/>
      <c r="K43" s="576"/>
      <c r="L43" s="129" t="s">
        <v>137</v>
      </c>
      <c r="M43" s="130" t="s">
        <v>137</v>
      </c>
      <c r="N43" s="130" t="s">
        <v>137</v>
      </c>
      <c r="O43" s="130" t="s">
        <v>137</v>
      </c>
      <c r="P43" s="131" t="s">
        <v>342</v>
      </c>
      <c r="Q43" s="132" t="s">
        <v>90</v>
      </c>
      <c r="R43" s="133" t="s">
        <v>137</v>
      </c>
      <c r="S43" s="134" t="s">
        <v>137</v>
      </c>
      <c r="T43" s="132" t="s">
        <v>137</v>
      </c>
      <c r="U43" s="135" t="s">
        <v>90</v>
      </c>
      <c r="V43" s="136" t="s">
        <v>137</v>
      </c>
      <c r="W43" s="402" t="str">
        <f>IF(入力シート!B113="","",入力シート!B113)</f>
        <v/>
      </c>
      <c r="X43" s="403"/>
      <c r="Y43" s="65">
        <v>48.9</v>
      </c>
      <c r="Z43" s="7">
        <v>58.9</v>
      </c>
      <c r="AA43" s="62" t="str">
        <f>IF(入力シート!C113="","---",入力シート!C113)</f>
        <v>---</v>
      </c>
      <c r="AB43" s="65">
        <v>2.9</v>
      </c>
      <c r="AC43" s="8">
        <v>2.5</v>
      </c>
    </row>
    <row r="44" spans="2:29" ht="60" customHeight="1">
      <c r="B44" s="266" t="s">
        <v>305</v>
      </c>
      <c r="C44" s="571" t="s">
        <v>330</v>
      </c>
      <c r="D44" s="572"/>
      <c r="E44" s="572"/>
      <c r="F44" s="573"/>
      <c r="G44" s="574" t="s">
        <v>331</v>
      </c>
      <c r="H44" s="575"/>
      <c r="I44" s="575"/>
      <c r="J44" s="575"/>
      <c r="K44" s="576"/>
      <c r="L44" s="129" t="s">
        <v>137</v>
      </c>
      <c r="M44" s="130" t="s">
        <v>137</v>
      </c>
      <c r="N44" s="130" t="s">
        <v>137</v>
      </c>
      <c r="O44" s="130" t="s">
        <v>137</v>
      </c>
      <c r="P44" s="131" t="s">
        <v>342</v>
      </c>
      <c r="Q44" s="132" t="s">
        <v>90</v>
      </c>
      <c r="R44" s="133" t="s">
        <v>137</v>
      </c>
      <c r="S44" s="134" t="s">
        <v>137</v>
      </c>
      <c r="T44" s="132" t="s">
        <v>137</v>
      </c>
      <c r="U44" s="135" t="s">
        <v>90</v>
      </c>
      <c r="V44" s="136" t="s">
        <v>137</v>
      </c>
      <c r="W44" s="402" t="str">
        <f>IF(入力シート!B114="","",入力シート!B114)</f>
        <v/>
      </c>
      <c r="X44" s="403"/>
      <c r="Y44" s="65">
        <v>44</v>
      </c>
      <c r="Z44" s="7">
        <v>52.7</v>
      </c>
      <c r="AA44" s="62" t="str">
        <f>IF(入力シート!C114="","---",入力シート!C114)</f>
        <v>---</v>
      </c>
      <c r="AB44" s="65">
        <v>3.5</v>
      </c>
      <c r="AC44" s="8">
        <v>3</v>
      </c>
    </row>
    <row r="45" spans="2:29" ht="60" customHeight="1">
      <c r="B45" s="266" t="s">
        <v>306</v>
      </c>
      <c r="C45" s="571" t="s">
        <v>332</v>
      </c>
      <c r="D45" s="572"/>
      <c r="E45" s="572"/>
      <c r="F45" s="573"/>
      <c r="G45" s="574" t="s">
        <v>333</v>
      </c>
      <c r="H45" s="575"/>
      <c r="I45" s="575"/>
      <c r="J45" s="575"/>
      <c r="K45" s="576"/>
      <c r="L45" s="129" t="s">
        <v>137</v>
      </c>
      <c r="M45" s="130" t="s">
        <v>137</v>
      </c>
      <c r="N45" s="130" t="s">
        <v>137</v>
      </c>
      <c r="O45" s="130" t="s">
        <v>137</v>
      </c>
      <c r="P45" s="131" t="s">
        <v>343</v>
      </c>
      <c r="Q45" s="132" t="s">
        <v>137</v>
      </c>
      <c r="R45" s="133" t="s">
        <v>90</v>
      </c>
      <c r="S45" s="134" t="s">
        <v>137</v>
      </c>
      <c r="T45" s="132" t="s">
        <v>137</v>
      </c>
      <c r="U45" s="135" t="s">
        <v>137</v>
      </c>
      <c r="V45" s="136" t="s">
        <v>90</v>
      </c>
      <c r="W45" s="402" t="str">
        <f>IF(入力シート!B115="","",入力シート!B115)</f>
        <v/>
      </c>
      <c r="X45" s="403"/>
      <c r="Y45" s="65">
        <v>39.5</v>
      </c>
      <c r="Z45" s="7">
        <v>47.5</v>
      </c>
      <c r="AA45" s="62" t="str">
        <f>IF(入力シート!C115="","---",入力シート!C115)</f>
        <v>---</v>
      </c>
      <c r="AB45" s="65">
        <v>9.1999999999999993</v>
      </c>
      <c r="AC45" s="8">
        <v>8.6999999999999993</v>
      </c>
    </row>
    <row r="46" spans="2:29" ht="60" customHeight="1">
      <c r="B46" s="266" t="s">
        <v>307</v>
      </c>
      <c r="C46" s="571" t="s">
        <v>334</v>
      </c>
      <c r="D46" s="572"/>
      <c r="E46" s="572"/>
      <c r="F46" s="573"/>
      <c r="G46" s="574" t="s">
        <v>333</v>
      </c>
      <c r="H46" s="575"/>
      <c r="I46" s="575"/>
      <c r="J46" s="575"/>
      <c r="K46" s="576"/>
      <c r="L46" s="129" t="s">
        <v>137</v>
      </c>
      <c r="M46" s="130" t="s">
        <v>137</v>
      </c>
      <c r="N46" s="130" t="s">
        <v>137</v>
      </c>
      <c r="O46" s="130" t="s">
        <v>137</v>
      </c>
      <c r="P46" s="131" t="s">
        <v>343</v>
      </c>
      <c r="Q46" s="132" t="s">
        <v>137</v>
      </c>
      <c r="R46" s="133" t="s">
        <v>90</v>
      </c>
      <c r="S46" s="134" t="s">
        <v>137</v>
      </c>
      <c r="T46" s="132" t="s">
        <v>137</v>
      </c>
      <c r="U46" s="135" t="s">
        <v>137</v>
      </c>
      <c r="V46" s="136" t="s">
        <v>90</v>
      </c>
      <c r="W46" s="402" t="str">
        <f>IF(入力シート!B116="","",入力シート!B116)</f>
        <v/>
      </c>
      <c r="X46" s="403"/>
      <c r="Y46" s="65">
        <v>34.700000000000003</v>
      </c>
      <c r="Z46" s="7">
        <v>44</v>
      </c>
      <c r="AA46" s="62" t="str">
        <f>IF(入力シート!C116="","---",入力シート!C116)</f>
        <v>---</v>
      </c>
      <c r="AB46" s="65">
        <v>10.9</v>
      </c>
      <c r="AC46" s="8">
        <v>9.3000000000000007</v>
      </c>
    </row>
    <row r="47" spans="2:29" ht="60" customHeight="1">
      <c r="B47" s="266" t="s">
        <v>308</v>
      </c>
      <c r="C47" s="571" t="s">
        <v>335</v>
      </c>
      <c r="D47" s="572"/>
      <c r="E47" s="572"/>
      <c r="F47" s="573"/>
      <c r="G47" s="574" t="s">
        <v>333</v>
      </c>
      <c r="H47" s="575"/>
      <c r="I47" s="575"/>
      <c r="J47" s="575"/>
      <c r="K47" s="576"/>
      <c r="L47" s="129" t="s">
        <v>137</v>
      </c>
      <c r="M47" s="130" t="s">
        <v>137</v>
      </c>
      <c r="N47" s="130" t="s">
        <v>137</v>
      </c>
      <c r="O47" s="130" t="s">
        <v>137</v>
      </c>
      <c r="P47" s="131" t="s">
        <v>343</v>
      </c>
      <c r="Q47" s="132" t="s">
        <v>137</v>
      </c>
      <c r="R47" s="133" t="s">
        <v>90</v>
      </c>
      <c r="S47" s="134" t="s">
        <v>137</v>
      </c>
      <c r="T47" s="132" t="s">
        <v>137</v>
      </c>
      <c r="U47" s="135" t="s">
        <v>137</v>
      </c>
      <c r="V47" s="136" t="s">
        <v>90</v>
      </c>
      <c r="W47" s="402" t="str">
        <f>IF(入力シート!B117="","",入力シート!B117)</f>
        <v/>
      </c>
      <c r="X47" s="403"/>
      <c r="Y47" s="65">
        <v>21.7</v>
      </c>
      <c r="Z47" s="7">
        <v>27.8</v>
      </c>
      <c r="AA47" s="62" t="str">
        <f>IF(入力シート!C117="","---",入力シート!C117)</f>
        <v>---</v>
      </c>
      <c r="AB47" s="65">
        <v>16.100000000000001</v>
      </c>
      <c r="AC47" s="8">
        <v>14.2</v>
      </c>
    </row>
    <row r="48" spans="2:29" ht="60" customHeight="1">
      <c r="B48" s="9"/>
      <c r="C48" s="613"/>
      <c r="D48" s="613"/>
      <c r="E48" s="613"/>
      <c r="F48" s="613"/>
      <c r="G48" s="614"/>
      <c r="H48" s="614"/>
      <c r="I48" s="614"/>
      <c r="J48" s="614"/>
      <c r="K48" s="614"/>
      <c r="L48" s="271"/>
      <c r="M48" s="271"/>
      <c r="N48" s="271"/>
      <c r="O48" s="271"/>
      <c r="P48" s="271"/>
      <c r="Q48" s="272"/>
      <c r="R48" s="272"/>
      <c r="S48" s="272"/>
      <c r="T48" s="272"/>
      <c r="U48" s="272"/>
      <c r="V48" s="272"/>
      <c r="W48" s="612"/>
      <c r="X48" s="612"/>
      <c r="Y48" s="13"/>
      <c r="Z48" s="13"/>
      <c r="AA48" s="12"/>
      <c r="AB48" s="13"/>
      <c r="AC48" s="13"/>
    </row>
    <row r="49" spans="2:42" ht="60" customHeight="1">
      <c r="B49" s="9"/>
      <c r="C49" s="613"/>
      <c r="D49" s="613"/>
      <c r="E49" s="613"/>
      <c r="F49" s="613"/>
      <c r="G49" s="614"/>
      <c r="H49" s="614"/>
      <c r="I49" s="614"/>
      <c r="J49" s="614"/>
      <c r="K49" s="614"/>
      <c r="L49" s="271"/>
      <c r="M49" s="271"/>
      <c r="N49" s="271"/>
      <c r="O49" s="271"/>
      <c r="P49" s="271"/>
      <c r="Q49" s="272"/>
      <c r="R49" s="272"/>
      <c r="S49" s="272"/>
      <c r="T49" s="272"/>
      <c r="U49" s="272"/>
      <c r="V49" s="272"/>
      <c r="W49" s="612"/>
      <c r="X49" s="612"/>
      <c r="Y49" s="13"/>
      <c r="Z49" s="13"/>
      <c r="AA49" s="12"/>
      <c r="AB49" s="13"/>
      <c r="AC49" s="13"/>
    </row>
    <row r="50" spans="2:42" ht="60" customHeight="1">
      <c r="B50" s="9"/>
      <c r="C50" s="613"/>
      <c r="D50" s="613"/>
      <c r="E50" s="613"/>
      <c r="F50" s="613"/>
      <c r="G50" s="614"/>
      <c r="H50" s="614"/>
      <c r="I50" s="614"/>
      <c r="J50" s="614"/>
      <c r="K50" s="614"/>
      <c r="L50" s="271"/>
      <c r="M50" s="271"/>
      <c r="N50" s="271"/>
      <c r="O50" s="271"/>
      <c r="P50" s="271"/>
      <c r="Q50" s="272"/>
      <c r="R50" s="272"/>
      <c r="S50" s="272"/>
      <c r="T50" s="272"/>
      <c r="U50" s="272"/>
      <c r="V50" s="272"/>
      <c r="W50" s="612"/>
      <c r="X50" s="612"/>
      <c r="Y50" s="13"/>
      <c r="Z50" s="13"/>
      <c r="AA50" s="12"/>
      <c r="AB50" s="13"/>
      <c r="AC50" s="13"/>
    </row>
    <row r="51" spans="2:42" ht="60" customHeight="1">
      <c r="B51" s="9"/>
      <c r="C51" s="613"/>
      <c r="D51" s="613"/>
      <c r="E51" s="613"/>
      <c r="F51" s="613"/>
      <c r="G51" s="614"/>
      <c r="H51" s="614"/>
      <c r="I51" s="614"/>
      <c r="J51" s="614"/>
      <c r="K51" s="614"/>
      <c r="L51" s="271"/>
      <c r="M51" s="271"/>
      <c r="N51" s="271"/>
      <c r="O51" s="271"/>
      <c r="P51" s="271"/>
      <c r="Q51" s="272"/>
      <c r="R51" s="272"/>
      <c r="S51" s="272"/>
      <c r="T51" s="272"/>
      <c r="U51" s="272"/>
      <c r="V51" s="272"/>
      <c r="W51" s="612"/>
      <c r="X51" s="612"/>
      <c r="Y51" s="13"/>
      <c r="Z51" s="13"/>
      <c r="AA51" s="12"/>
      <c r="AB51" s="13"/>
      <c r="AC51" s="13"/>
    </row>
    <row r="52" spans="2:42" ht="60" customHeight="1">
      <c r="B52" s="9"/>
      <c r="C52" s="613"/>
      <c r="D52" s="613"/>
      <c r="E52" s="613"/>
      <c r="F52" s="613"/>
      <c r="G52" s="614"/>
      <c r="H52" s="614"/>
      <c r="I52" s="614"/>
      <c r="J52" s="614"/>
      <c r="K52" s="614"/>
      <c r="L52" s="271"/>
      <c r="M52" s="271"/>
      <c r="N52" s="271"/>
      <c r="O52" s="271"/>
      <c r="P52" s="271"/>
      <c r="Q52" s="272"/>
      <c r="R52" s="272"/>
      <c r="S52" s="272"/>
      <c r="T52" s="272"/>
      <c r="U52" s="272"/>
      <c r="V52" s="272"/>
      <c r="W52" s="612"/>
      <c r="X52" s="612"/>
      <c r="Y52" s="13"/>
      <c r="Z52" s="13"/>
      <c r="AA52" s="12"/>
      <c r="AB52" s="13"/>
      <c r="AC52" s="13"/>
    </row>
    <row r="53" spans="2:42" ht="60" customHeight="1">
      <c r="B53" s="9"/>
      <c r="C53" s="613"/>
      <c r="D53" s="613"/>
      <c r="E53" s="613"/>
      <c r="F53" s="613"/>
      <c r="G53" s="614"/>
      <c r="H53" s="614"/>
      <c r="I53" s="614"/>
      <c r="J53" s="614"/>
      <c r="K53" s="614"/>
      <c r="L53" s="271"/>
      <c r="M53" s="271"/>
      <c r="N53" s="271"/>
      <c r="O53" s="271"/>
      <c r="P53" s="271"/>
      <c r="Q53" s="272"/>
      <c r="R53" s="272"/>
      <c r="S53" s="272"/>
      <c r="T53" s="272"/>
      <c r="U53" s="272"/>
      <c r="V53" s="272"/>
      <c r="W53" s="612"/>
      <c r="X53" s="612"/>
      <c r="Y53" s="13"/>
      <c r="Z53" s="13"/>
      <c r="AA53" s="12"/>
      <c r="AB53" s="13"/>
      <c r="AC53" s="13"/>
    </row>
    <row r="54" spans="2:42" ht="4.5" customHeight="1">
      <c r="B54" s="9"/>
      <c r="C54" s="10"/>
      <c r="D54" s="10"/>
      <c r="E54" s="10"/>
      <c r="F54" s="10"/>
      <c r="G54" s="16"/>
      <c r="H54" s="16"/>
      <c r="I54" s="16"/>
      <c r="J54" s="11"/>
      <c r="K54" s="11"/>
      <c r="L54" s="11"/>
      <c r="M54" s="11"/>
      <c r="N54" s="17"/>
      <c r="O54" s="17"/>
      <c r="P54" s="17"/>
      <c r="Q54" s="17"/>
      <c r="T54" s="17"/>
      <c r="U54" s="17"/>
      <c r="V54" s="17"/>
      <c r="W54" s="12"/>
      <c r="X54" s="12"/>
      <c r="Y54" s="13"/>
      <c r="Z54" s="13"/>
      <c r="AA54" s="12"/>
      <c r="AB54" s="13"/>
      <c r="AC54" s="13"/>
    </row>
    <row r="55" spans="2:42" ht="18" customHeight="1">
      <c r="B55" s="14"/>
      <c r="C55" s="14"/>
      <c r="X55"/>
      <c r="Y55"/>
    </row>
    <row r="56" spans="2:42" s="69" customFormat="1" ht="18" customHeight="1" thickBot="1">
      <c r="C56" s="122"/>
      <c r="D56" s="122"/>
      <c r="E56" s="122"/>
      <c r="F56" s="122"/>
      <c r="G56" s="122"/>
      <c r="H56" s="122"/>
      <c r="I56" s="122"/>
      <c r="J56" s="122"/>
      <c r="K56" s="122"/>
      <c r="L56" s="122"/>
      <c r="M56" s="122"/>
      <c r="N56" s="122"/>
      <c r="O56" s="122"/>
      <c r="P56" s="122"/>
      <c r="Q56" s="122"/>
      <c r="R56" s="122"/>
      <c r="S56" s="122"/>
      <c r="T56" s="122"/>
      <c r="U56" s="122"/>
      <c r="V56" s="122"/>
      <c r="W56" s="122"/>
    </row>
    <row r="57" spans="2:42" s="66" customFormat="1" ht="30.6" customHeight="1" thickBot="1">
      <c r="B57" s="200" t="s">
        <v>38</v>
      </c>
      <c r="C57" s="201" t="s">
        <v>39</v>
      </c>
      <c r="E57" s="200" t="s">
        <v>38</v>
      </c>
      <c r="F57" s="201" t="s">
        <v>40</v>
      </c>
      <c r="G57" s="137"/>
      <c r="H57" s="137"/>
      <c r="I57" s="156" t="s">
        <v>148</v>
      </c>
      <c r="J57" s="157"/>
      <c r="K57" s="157"/>
      <c r="L57" s="157"/>
      <c r="M57" s="157"/>
      <c r="N57" s="158"/>
      <c r="X57" s="396"/>
      <c r="Y57" s="396"/>
      <c r="Z57" s="396"/>
      <c r="AA57" s="396"/>
      <c r="AB57" s="396"/>
      <c r="AC57" s="396"/>
    </row>
    <row r="58" spans="2:42" s="66" customFormat="1" ht="18" customHeight="1">
      <c r="B58" s="202" t="str">
        <f>B32</f>
        <v>１</v>
      </c>
      <c r="C58" s="203" t="e">
        <f>W32-Z32</f>
        <v>#VALUE!</v>
      </c>
      <c r="E58" s="202" t="str">
        <f t="shared" ref="E58:E82" si="1">B32</f>
        <v>１</v>
      </c>
      <c r="F58" s="203" t="e">
        <f>AC32-AA32</f>
        <v>#VALUE!</v>
      </c>
      <c r="G58" s="139"/>
      <c r="H58" s="139"/>
      <c r="I58" s="229"/>
      <c r="J58" s="66" t="s">
        <v>149</v>
      </c>
      <c r="K58" s="66" t="s">
        <v>150</v>
      </c>
      <c r="L58" s="66" t="s">
        <v>151</v>
      </c>
      <c r="M58" s="66" t="s">
        <v>152</v>
      </c>
      <c r="N58" s="191" t="s">
        <v>153</v>
      </c>
      <c r="AI58" s="195" t="s">
        <v>41</v>
      </c>
      <c r="AJ58" s="196" t="s">
        <v>42</v>
      </c>
      <c r="AK58" s="157"/>
      <c r="AL58" s="157"/>
      <c r="AM58" s="157" t="s">
        <v>41</v>
      </c>
      <c r="AN58" s="157" t="s">
        <v>42</v>
      </c>
      <c r="AO58" s="157" t="s">
        <v>43</v>
      </c>
      <c r="AP58" s="158"/>
    </row>
    <row r="59" spans="2:42" s="66" customFormat="1" ht="18" customHeight="1">
      <c r="B59" s="202" t="str">
        <f t="shared" ref="B59:B82" si="2">B33</f>
        <v>２</v>
      </c>
      <c r="C59" s="203" t="e">
        <f t="shared" ref="C59:C82" si="3">W33-Z33</f>
        <v>#VALUE!</v>
      </c>
      <c r="E59" s="202" t="str">
        <f t="shared" si="1"/>
        <v>２</v>
      </c>
      <c r="F59" s="203" t="e">
        <f t="shared" ref="F59:F82" si="4">AC33-AA33</f>
        <v>#VALUE!</v>
      </c>
      <c r="G59" s="139"/>
      <c r="I59" s="230" t="s">
        <v>43</v>
      </c>
      <c r="J59" s="217" t="str">
        <f>E17</f>
        <v/>
      </c>
      <c r="K59" s="66" t="e">
        <f>IF($E$17&lt;=0,$E$19,$E$19-$E$17)</f>
        <v>#VALUE!</v>
      </c>
      <c r="L59" s="66" t="e">
        <f>IF($E$19&lt;=0,$E$21,$E$21-$E$19)</f>
        <v>#VALUE!</v>
      </c>
      <c r="M59" s="66" t="e">
        <f>IF($E$21&lt;=0,$E$23,$E$23-$E$21)</f>
        <v>#VALUE!</v>
      </c>
      <c r="N59" s="191" t="e">
        <f>IF($E$25&lt;=0,$E$25,$E$25-$E$23)</f>
        <v>#VALUE!</v>
      </c>
      <c r="W59" s="123"/>
      <c r="X59" s="124"/>
      <c r="Y59" s="125"/>
      <c r="Z59" s="124"/>
      <c r="AA59" s="125"/>
      <c r="AB59" s="124"/>
      <c r="AC59" s="125"/>
      <c r="AI59" s="197">
        <v>3.2</v>
      </c>
      <c r="AJ59" s="194">
        <v>5.9</v>
      </c>
      <c r="AK59" s="140"/>
      <c r="AL59" s="123">
        <v>5</v>
      </c>
      <c r="AM59" s="66">
        <f t="shared" ref="AM59:AN63" si="5">AI59/100</f>
        <v>3.2000000000000001E-2</v>
      </c>
      <c r="AN59" s="66">
        <f t="shared" si="5"/>
        <v>5.9000000000000004E-2</v>
      </c>
      <c r="AO59" s="66" t="str">
        <f>BF6</f>
        <v/>
      </c>
      <c r="AP59" s="191"/>
    </row>
    <row r="60" spans="2:42" s="66" customFormat="1" ht="18" customHeight="1">
      <c r="B60" s="202" t="str">
        <f t="shared" si="2"/>
        <v>３</v>
      </c>
      <c r="C60" s="203" t="e">
        <f t="shared" si="3"/>
        <v>#VALUE!</v>
      </c>
      <c r="E60" s="202" t="str">
        <f t="shared" si="1"/>
        <v>３</v>
      </c>
      <c r="F60" s="203" t="e">
        <f t="shared" si="4"/>
        <v>#VALUE!</v>
      </c>
      <c r="G60" s="139"/>
      <c r="I60" s="230" t="s">
        <v>41</v>
      </c>
      <c r="J60" s="217">
        <f>F17</f>
        <v>354</v>
      </c>
      <c r="K60" s="66">
        <f>IF($F$17&lt;=0,$F$19,$F$19-$F$17)</f>
        <v>48</v>
      </c>
      <c r="L60" s="66">
        <f>IF($F$19&lt;=0,$F$21,$F$21-$F$19)</f>
        <v>64</v>
      </c>
      <c r="M60" s="66">
        <f>IF($F$21&lt;=0,$F$23,$F$23-$F$21)</f>
        <v>72</v>
      </c>
      <c r="N60" s="191">
        <f>IF($F$25&lt;=0,$F$25,$F$25-$F$23)</f>
        <v>68</v>
      </c>
      <c r="W60" s="123"/>
      <c r="X60" s="124"/>
      <c r="Y60" s="125"/>
      <c r="Z60" s="124"/>
      <c r="AA60" s="125"/>
      <c r="AB60" s="124"/>
      <c r="AC60" s="125"/>
      <c r="AI60" s="197">
        <v>16.100000000000001</v>
      </c>
      <c r="AJ60" s="194">
        <v>22.7</v>
      </c>
      <c r="AK60" s="140"/>
      <c r="AL60" s="123">
        <v>4</v>
      </c>
      <c r="AM60" s="66">
        <f t="shared" si="5"/>
        <v>0.161</v>
      </c>
      <c r="AN60" s="66">
        <f t="shared" si="5"/>
        <v>0.22699999999999998</v>
      </c>
      <c r="AO60" s="66" t="str">
        <f t="shared" ref="AO60:AO63" si="6">BF7</f>
        <v/>
      </c>
      <c r="AP60" s="191"/>
    </row>
    <row r="61" spans="2:42" s="66" customFormat="1" ht="18" customHeight="1" thickBot="1">
      <c r="B61" s="202" t="str">
        <f t="shared" si="2"/>
        <v>４</v>
      </c>
      <c r="C61" s="203" t="e">
        <f t="shared" si="3"/>
        <v>#VALUE!</v>
      </c>
      <c r="E61" s="202" t="str">
        <f t="shared" si="1"/>
        <v>４</v>
      </c>
      <c r="F61" s="203" t="e">
        <f t="shared" si="4"/>
        <v>#VALUE!</v>
      </c>
      <c r="G61" s="139"/>
      <c r="I61" s="230" t="s">
        <v>42</v>
      </c>
      <c r="J61" s="217">
        <f>G17</f>
        <v>364</v>
      </c>
      <c r="K61" s="66">
        <f>IF($G$17&lt;=0,$G$19,$G$19-$G$17)</f>
        <v>55</v>
      </c>
      <c r="L61" s="66">
        <f>IF($G$19&lt;=0,$G$21,$G$21-$G$19)</f>
        <v>75</v>
      </c>
      <c r="M61" s="66">
        <f>IF($G$21&lt;=0,$G$23,$G$23-$G$21)</f>
        <v>77</v>
      </c>
      <c r="N61" s="191">
        <f>IF($G$25&lt;=0,$G$25,$G$25-$G$23)</f>
        <v>70</v>
      </c>
      <c r="W61" s="123"/>
      <c r="X61" s="124"/>
      <c r="Y61" s="125"/>
      <c r="Z61" s="124"/>
      <c r="AA61" s="125"/>
      <c r="AB61" s="124"/>
      <c r="AC61" s="125"/>
      <c r="AI61" s="197">
        <v>39.4</v>
      </c>
      <c r="AJ61" s="194">
        <v>38.4</v>
      </c>
      <c r="AK61" s="140"/>
      <c r="AL61" s="123">
        <v>3</v>
      </c>
      <c r="AM61" s="66">
        <f t="shared" si="5"/>
        <v>0.39399999999999996</v>
      </c>
      <c r="AN61" s="66">
        <f t="shared" si="5"/>
        <v>0.38400000000000001</v>
      </c>
      <c r="AO61" s="66" t="str">
        <f t="shared" si="6"/>
        <v/>
      </c>
      <c r="AP61" s="191"/>
    </row>
    <row r="62" spans="2:42" s="66" customFormat="1" ht="18" customHeight="1" thickBot="1">
      <c r="B62" s="202" t="str">
        <f t="shared" si="2"/>
        <v>５</v>
      </c>
      <c r="C62" s="203" t="e">
        <f t="shared" si="3"/>
        <v>#VALUE!</v>
      </c>
      <c r="E62" s="202" t="str">
        <f t="shared" si="1"/>
        <v>５</v>
      </c>
      <c r="F62" s="203" t="e">
        <f t="shared" si="4"/>
        <v>#VALUE!</v>
      </c>
      <c r="G62" s="139"/>
      <c r="I62" s="531" t="s">
        <v>118</v>
      </c>
      <c r="J62" s="532"/>
      <c r="K62" s="532"/>
      <c r="L62" s="532"/>
      <c r="M62" s="532"/>
      <c r="N62" s="533"/>
      <c r="W62" s="123"/>
      <c r="X62" s="124"/>
      <c r="Y62" s="125"/>
      <c r="Z62" s="124"/>
      <c r="AA62" s="125"/>
      <c r="AB62" s="124"/>
      <c r="AC62" s="125"/>
      <c r="AI62" s="197">
        <v>35.9</v>
      </c>
      <c r="AJ62" s="194">
        <v>28.2</v>
      </c>
      <c r="AK62" s="140"/>
      <c r="AL62" s="123">
        <v>2</v>
      </c>
      <c r="AM62" s="66">
        <f t="shared" si="5"/>
        <v>0.35899999999999999</v>
      </c>
      <c r="AN62" s="66">
        <f t="shared" si="5"/>
        <v>0.28199999999999997</v>
      </c>
      <c r="AO62" s="66" t="str">
        <f t="shared" si="6"/>
        <v/>
      </c>
      <c r="AP62" s="191"/>
    </row>
    <row r="63" spans="2:42" s="66" customFormat="1" ht="18" customHeight="1">
      <c r="B63" s="202" t="str">
        <f t="shared" si="2"/>
        <v>６</v>
      </c>
      <c r="C63" s="203" t="e">
        <f t="shared" si="3"/>
        <v>#VALUE!</v>
      </c>
      <c r="E63" s="202" t="str">
        <f t="shared" si="1"/>
        <v>６</v>
      </c>
      <c r="F63" s="203" t="e">
        <f t="shared" si="4"/>
        <v>#VALUE!</v>
      </c>
      <c r="G63" s="139"/>
      <c r="H63" s="228"/>
      <c r="I63" s="228"/>
      <c r="J63" s="228"/>
      <c r="K63" s="228"/>
      <c r="L63" s="228"/>
      <c r="M63" s="228"/>
      <c r="N63" s="228"/>
      <c r="W63" s="123"/>
      <c r="X63" s="124"/>
      <c r="Y63" s="125"/>
      <c r="Z63" s="124"/>
      <c r="AA63" s="125"/>
      <c r="AB63" s="124"/>
      <c r="AC63" s="125"/>
      <c r="AI63" s="197">
        <v>5.4</v>
      </c>
      <c r="AJ63" s="194">
        <v>4.7</v>
      </c>
      <c r="AK63" s="140"/>
      <c r="AL63" s="123">
        <v>1</v>
      </c>
      <c r="AM63" s="66">
        <f t="shared" si="5"/>
        <v>5.4000000000000006E-2</v>
      </c>
      <c r="AN63" s="66">
        <f t="shared" si="5"/>
        <v>4.7E-2</v>
      </c>
      <c r="AO63" s="66" t="str">
        <f t="shared" si="6"/>
        <v/>
      </c>
      <c r="AP63" s="191"/>
    </row>
    <row r="64" spans="2:42" s="66" customFormat="1" ht="18" customHeight="1" thickBot="1">
      <c r="B64" s="202" t="str">
        <f t="shared" si="2"/>
        <v>７</v>
      </c>
      <c r="C64" s="203" t="e">
        <f t="shared" si="3"/>
        <v>#VALUE!</v>
      </c>
      <c r="E64" s="202" t="str">
        <f t="shared" si="1"/>
        <v>７</v>
      </c>
      <c r="F64" s="203" t="e">
        <f t="shared" si="4"/>
        <v>#VALUE!</v>
      </c>
      <c r="G64" s="139"/>
      <c r="H64" s="396"/>
      <c r="I64" s="396"/>
      <c r="J64" s="139"/>
      <c r="K64" s="139"/>
      <c r="W64" s="123"/>
      <c r="X64" s="124"/>
      <c r="Y64" s="125"/>
      <c r="Z64" s="124"/>
      <c r="AA64" s="125"/>
      <c r="AB64" s="124"/>
      <c r="AC64" s="125"/>
      <c r="AI64" s="198"/>
      <c r="AK64" s="140"/>
      <c r="AL64" s="123"/>
      <c r="AO64" s="140"/>
      <c r="AP64" s="191"/>
    </row>
    <row r="65" spans="2:42" s="66" customFormat="1" ht="18" customHeight="1" thickBot="1">
      <c r="B65" s="202" t="str">
        <f t="shared" si="2"/>
        <v>８</v>
      </c>
      <c r="C65" s="203" t="e">
        <f t="shared" si="3"/>
        <v>#VALUE!</v>
      </c>
      <c r="E65" s="202" t="str">
        <f t="shared" si="1"/>
        <v>８</v>
      </c>
      <c r="F65" s="203" t="e">
        <f t="shared" si="4"/>
        <v>#VALUE!</v>
      </c>
      <c r="G65" s="139"/>
      <c r="H65" s="396"/>
      <c r="I65" s="396"/>
      <c r="W65" s="123"/>
      <c r="X65" s="124"/>
      <c r="Y65" s="125"/>
      <c r="Z65" s="124"/>
      <c r="AA65" s="125"/>
      <c r="AB65" s="124"/>
      <c r="AC65" s="125"/>
      <c r="AI65" s="531" t="s">
        <v>347</v>
      </c>
      <c r="AJ65" s="532"/>
      <c r="AK65" s="532"/>
      <c r="AL65" s="532"/>
      <c r="AM65" s="532"/>
      <c r="AN65" s="532"/>
      <c r="AO65" s="532"/>
      <c r="AP65" s="533"/>
    </row>
    <row r="66" spans="2:42" s="66" customFormat="1" ht="18" customHeight="1">
      <c r="B66" s="202" t="str">
        <f t="shared" si="2"/>
        <v>９</v>
      </c>
      <c r="C66" s="203" t="e">
        <f t="shared" si="3"/>
        <v>#VALUE!</v>
      </c>
      <c r="E66" s="202" t="str">
        <f t="shared" si="1"/>
        <v>９</v>
      </c>
      <c r="F66" s="203" t="e">
        <f t="shared" si="4"/>
        <v>#VALUE!</v>
      </c>
      <c r="G66" s="139"/>
      <c r="H66" s="396"/>
      <c r="I66" s="396"/>
      <c r="W66" s="123"/>
      <c r="X66" s="124"/>
      <c r="Y66" s="125"/>
      <c r="Z66" s="124"/>
      <c r="AA66" s="125"/>
      <c r="AB66" s="124"/>
      <c r="AC66" s="125"/>
      <c r="AI66" s="140"/>
      <c r="AL66" s="123"/>
      <c r="AO66" s="140"/>
    </row>
    <row r="67" spans="2:42" s="66" customFormat="1" ht="18" customHeight="1">
      <c r="B67" s="202" t="str">
        <f t="shared" si="2"/>
        <v>１０（１）</v>
      </c>
      <c r="C67" s="203" t="e">
        <f t="shared" si="3"/>
        <v>#VALUE!</v>
      </c>
      <c r="E67" s="202" t="str">
        <f t="shared" si="1"/>
        <v>１０（１）</v>
      </c>
      <c r="F67" s="203" t="e">
        <f t="shared" si="4"/>
        <v>#VALUE!</v>
      </c>
      <c r="G67" s="139"/>
      <c r="H67" s="396"/>
      <c r="I67" s="396"/>
      <c r="J67" s="139"/>
      <c r="K67" s="139"/>
      <c r="W67" s="123"/>
      <c r="X67" s="124"/>
      <c r="Y67" s="125"/>
      <c r="Z67" s="124"/>
      <c r="AA67" s="125"/>
      <c r="AB67" s="124"/>
      <c r="AC67" s="125"/>
      <c r="AI67" s="140"/>
      <c r="AL67" s="123"/>
      <c r="AO67" s="140"/>
    </row>
    <row r="68" spans="2:42" s="66" customFormat="1" ht="18" customHeight="1">
      <c r="B68" s="202" t="str">
        <f t="shared" si="2"/>
        <v>１０（２）</v>
      </c>
      <c r="C68" s="203" t="e">
        <f t="shared" si="3"/>
        <v>#VALUE!</v>
      </c>
      <c r="E68" s="202" t="str">
        <f t="shared" si="1"/>
        <v>１０（２）</v>
      </c>
      <c r="F68" s="203" t="e">
        <f t="shared" si="4"/>
        <v>#VALUE!</v>
      </c>
      <c r="G68" s="139"/>
      <c r="H68" s="396"/>
      <c r="I68" s="396"/>
      <c r="W68" s="123"/>
      <c r="X68" s="124"/>
      <c r="Y68" s="125"/>
      <c r="Z68" s="124"/>
      <c r="AA68" s="125"/>
      <c r="AB68" s="124"/>
      <c r="AC68" s="125"/>
      <c r="AI68" s="140"/>
      <c r="AL68" s="123"/>
      <c r="AO68" s="140"/>
    </row>
    <row r="69" spans="2:42" s="66" customFormat="1" ht="18" customHeight="1">
      <c r="B69" s="202" t="str">
        <f t="shared" si="2"/>
        <v>１１①</v>
      </c>
      <c r="C69" s="203" t="e">
        <f t="shared" si="3"/>
        <v>#VALUE!</v>
      </c>
      <c r="E69" s="202" t="str">
        <f t="shared" si="1"/>
        <v>１１①</v>
      </c>
      <c r="F69" s="203" t="e">
        <f t="shared" si="4"/>
        <v>#VALUE!</v>
      </c>
      <c r="G69" s="139"/>
      <c r="H69" s="396"/>
      <c r="I69" s="396"/>
      <c r="J69" s="139"/>
      <c r="K69" s="139"/>
      <c r="W69" s="123"/>
      <c r="X69" s="124"/>
      <c r="Y69" s="125"/>
      <c r="Z69" s="124"/>
      <c r="AA69" s="125"/>
      <c r="AB69" s="124"/>
      <c r="AC69" s="125"/>
      <c r="AI69" s="140"/>
      <c r="AL69" s="123"/>
      <c r="AO69" s="140"/>
    </row>
    <row r="70" spans="2:42" s="66" customFormat="1" ht="18" customHeight="1">
      <c r="B70" s="202" t="str">
        <f t="shared" si="2"/>
        <v>１１②</v>
      </c>
      <c r="C70" s="203" t="e">
        <f t="shared" si="3"/>
        <v>#VALUE!</v>
      </c>
      <c r="E70" s="202" t="str">
        <f t="shared" si="1"/>
        <v>１１②</v>
      </c>
      <c r="F70" s="203" t="e">
        <f t="shared" si="4"/>
        <v>#VALUE!</v>
      </c>
      <c r="G70" s="139"/>
      <c r="H70" s="396"/>
      <c r="I70" s="396"/>
      <c r="W70" s="123"/>
      <c r="X70" s="124"/>
      <c r="Y70" s="125"/>
      <c r="Z70" s="124"/>
      <c r="AA70" s="125"/>
      <c r="AB70" s="124"/>
      <c r="AC70" s="125"/>
      <c r="AI70" s="140"/>
      <c r="AL70" s="123"/>
      <c r="AO70" s="140"/>
    </row>
    <row r="71" spans="2:42" s="66" customFormat="1" ht="18" customHeight="1">
      <c r="B71" s="202" t="str">
        <f t="shared" si="2"/>
        <v>１２</v>
      </c>
      <c r="C71" s="203" t="e">
        <f t="shared" si="3"/>
        <v>#VALUE!</v>
      </c>
      <c r="E71" s="202" t="str">
        <f t="shared" si="1"/>
        <v>１２</v>
      </c>
      <c r="F71" s="203" t="e">
        <f t="shared" si="4"/>
        <v>#VALUE!</v>
      </c>
      <c r="G71" s="139"/>
      <c r="H71" s="141"/>
      <c r="I71" s="141"/>
      <c r="W71" s="123"/>
      <c r="X71" s="124"/>
      <c r="Y71" s="125"/>
      <c r="Z71" s="124"/>
      <c r="AA71" s="125"/>
      <c r="AB71" s="124"/>
      <c r="AC71" s="125"/>
      <c r="AI71" s="140"/>
      <c r="AL71" s="123"/>
      <c r="AO71" s="140"/>
    </row>
    <row r="72" spans="2:42" s="66" customFormat="1" ht="18" customHeight="1">
      <c r="B72" s="202" t="str">
        <f t="shared" si="2"/>
        <v>１３</v>
      </c>
      <c r="C72" s="203" t="e">
        <f t="shared" si="3"/>
        <v>#VALUE!</v>
      </c>
      <c r="E72" s="202" t="str">
        <f t="shared" si="1"/>
        <v>１３</v>
      </c>
      <c r="F72" s="203" t="e">
        <f t="shared" si="4"/>
        <v>#VALUE!</v>
      </c>
      <c r="G72" s="139"/>
      <c r="H72" s="396"/>
      <c r="I72" s="396"/>
      <c r="J72" s="139"/>
      <c r="K72" s="139"/>
      <c r="W72" s="123"/>
      <c r="X72" s="124"/>
      <c r="Y72" s="125"/>
      <c r="Z72" s="124"/>
      <c r="AA72" s="125"/>
      <c r="AB72" s="124"/>
      <c r="AC72" s="125"/>
      <c r="AI72" s="140"/>
      <c r="AL72" s="123"/>
      <c r="AO72" s="140"/>
    </row>
    <row r="73" spans="2:42" s="66" customFormat="1" ht="18" customHeight="1">
      <c r="B73" s="202" t="str">
        <f t="shared" si="2"/>
        <v>１４</v>
      </c>
      <c r="C73" s="203" t="e">
        <f t="shared" si="3"/>
        <v>#VALUE!</v>
      </c>
      <c r="E73" s="202" t="str">
        <f t="shared" si="1"/>
        <v>１４</v>
      </c>
      <c r="F73" s="203" t="e">
        <f t="shared" si="4"/>
        <v>#VALUE!</v>
      </c>
      <c r="G73" s="139"/>
      <c r="H73" s="139"/>
      <c r="I73" s="139"/>
      <c r="J73" s="139"/>
      <c r="K73" s="139"/>
      <c r="W73" s="123"/>
      <c r="X73" s="124"/>
      <c r="Y73" s="125"/>
      <c r="Z73" s="124"/>
      <c r="AA73" s="125"/>
      <c r="AB73" s="124"/>
      <c r="AC73" s="125"/>
      <c r="AI73" s="140"/>
      <c r="AL73" s="123"/>
      <c r="AO73" s="140"/>
    </row>
    <row r="74" spans="2:42" s="69" customFormat="1" ht="18" customHeight="1">
      <c r="B74" s="202">
        <f t="shared" si="2"/>
        <v>0</v>
      </c>
      <c r="C74" s="203">
        <f t="shared" si="3"/>
        <v>0</v>
      </c>
      <c r="E74" s="202">
        <f t="shared" si="1"/>
        <v>0</v>
      </c>
      <c r="F74" s="203">
        <f t="shared" si="4"/>
        <v>0</v>
      </c>
      <c r="G74" s="122"/>
      <c r="H74" s="122"/>
      <c r="I74" s="122"/>
      <c r="J74" s="122"/>
      <c r="K74" s="122"/>
      <c r="L74" s="122"/>
      <c r="M74" s="122"/>
      <c r="N74" s="122"/>
      <c r="O74" s="122"/>
      <c r="P74" s="122"/>
      <c r="Q74" s="122"/>
      <c r="R74" s="122"/>
      <c r="S74" s="122"/>
      <c r="T74" s="122"/>
      <c r="U74" s="122"/>
      <c r="V74" s="122"/>
      <c r="W74" s="123"/>
      <c r="Y74" s="125"/>
      <c r="Z74" s="124"/>
      <c r="AA74" s="125"/>
      <c r="AB74" s="124"/>
      <c r="AC74" s="125"/>
      <c r="AI74" s="140"/>
      <c r="AL74" s="123"/>
      <c r="AM74" s="66"/>
      <c r="AN74" s="66"/>
      <c r="AO74" s="140"/>
    </row>
    <row r="75" spans="2:42" s="69" customFormat="1" ht="18" customHeight="1">
      <c r="B75" s="202">
        <f t="shared" si="2"/>
        <v>0</v>
      </c>
      <c r="C75" s="203">
        <f t="shared" si="3"/>
        <v>0</v>
      </c>
      <c r="E75" s="202">
        <f t="shared" si="1"/>
        <v>0</v>
      </c>
      <c r="F75" s="203">
        <f t="shared" si="4"/>
        <v>0</v>
      </c>
      <c r="G75" s="122"/>
      <c r="H75" s="122"/>
      <c r="I75" s="122"/>
      <c r="J75" s="122"/>
      <c r="K75" s="122"/>
      <c r="L75" s="122"/>
      <c r="M75" s="122"/>
      <c r="N75" s="122"/>
      <c r="O75" s="122"/>
      <c r="P75" s="122"/>
      <c r="Q75" s="122"/>
      <c r="R75" s="122"/>
      <c r="S75" s="122"/>
      <c r="T75" s="122"/>
      <c r="U75" s="122"/>
      <c r="V75" s="122"/>
      <c r="W75" s="123"/>
      <c r="Y75" s="125"/>
      <c r="Z75" s="124"/>
      <c r="AA75" s="125"/>
      <c r="AB75" s="124"/>
      <c r="AC75" s="125"/>
      <c r="AI75" s="140"/>
      <c r="AL75" s="123"/>
      <c r="AM75" s="66"/>
      <c r="AN75" s="66"/>
      <c r="AO75" s="140"/>
    </row>
    <row r="76" spans="2:42" s="69" customFormat="1" ht="18" customHeight="1">
      <c r="B76" s="202">
        <f t="shared" si="2"/>
        <v>0</v>
      </c>
      <c r="C76" s="203">
        <f t="shared" si="3"/>
        <v>0</v>
      </c>
      <c r="E76" s="202">
        <f t="shared" si="1"/>
        <v>0</v>
      </c>
      <c r="F76" s="203">
        <f t="shared" si="4"/>
        <v>0</v>
      </c>
      <c r="G76" s="122"/>
      <c r="H76" s="122"/>
      <c r="I76" s="122"/>
      <c r="J76" s="122"/>
      <c r="K76" s="122"/>
      <c r="L76" s="122"/>
      <c r="M76" s="122"/>
      <c r="N76" s="122"/>
      <c r="O76" s="122"/>
      <c r="P76" s="122"/>
      <c r="Q76" s="122"/>
      <c r="R76" s="122"/>
      <c r="S76" s="122"/>
      <c r="T76" s="122"/>
      <c r="U76" s="122"/>
      <c r="V76" s="122"/>
      <c r="W76" s="123"/>
      <c r="Y76" s="125"/>
      <c r="Z76" s="124"/>
      <c r="AA76" s="125"/>
      <c r="AB76" s="124"/>
      <c r="AC76" s="125"/>
      <c r="AI76" s="140"/>
      <c r="AL76" s="123"/>
      <c r="AM76" s="66"/>
      <c r="AN76" s="66"/>
      <c r="AO76" s="140"/>
    </row>
    <row r="77" spans="2:42" s="69" customFormat="1" ht="18" customHeight="1">
      <c r="B77" s="202">
        <f t="shared" si="2"/>
        <v>0</v>
      </c>
      <c r="C77" s="203">
        <f t="shared" si="3"/>
        <v>0</v>
      </c>
      <c r="E77" s="202">
        <f t="shared" si="1"/>
        <v>0</v>
      </c>
      <c r="F77" s="203">
        <f t="shared" si="4"/>
        <v>0</v>
      </c>
      <c r="G77" s="122"/>
      <c r="H77" s="122"/>
      <c r="I77" s="122"/>
      <c r="J77" s="122"/>
      <c r="K77" s="122"/>
      <c r="L77" s="122"/>
      <c r="M77" s="122"/>
      <c r="N77" s="122"/>
      <c r="O77" s="122"/>
      <c r="P77" s="122"/>
      <c r="Q77" s="122"/>
      <c r="R77" s="122"/>
      <c r="S77" s="122"/>
      <c r="T77" s="122"/>
      <c r="U77" s="122"/>
      <c r="V77" s="122"/>
      <c r="W77" s="123"/>
      <c r="Y77" s="125"/>
      <c r="Z77" s="124"/>
      <c r="AA77" s="125"/>
      <c r="AB77" s="124"/>
      <c r="AC77" s="125"/>
      <c r="AL77" s="123"/>
      <c r="AM77" s="66"/>
      <c r="AN77" s="66"/>
      <c r="AO77" s="140"/>
    </row>
    <row r="78" spans="2:42" s="69" customFormat="1" ht="18" customHeight="1">
      <c r="B78" s="202">
        <f t="shared" si="2"/>
        <v>0</v>
      </c>
      <c r="C78" s="203">
        <f t="shared" si="3"/>
        <v>0</v>
      </c>
      <c r="E78" s="202">
        <f t="shared" si="1"/>
        <v>0</v>
      </c>
      <c r="F78" s="203">
        <f t="shared" si="4"/>
        <v>0</v>
      </c>
      <c r="G78" s="122"/>
      <c r="H78" s="122"/>
      <c r="I78" s="122"/>
      <c r="J78" s="122"/>
      <c r="K78" s="122"/>
      <c r="L78" s="122"/>
      <c r="M78" s="122"/>
      <c r="N78" s="122"/>
      <c r="O78" s="122"/>
      <c r="P78" s="122"/>
      <c r="Q78" s="122"/>
      <c r="R78" s="122"/>
      <c r="S78" s="122"/>
      <c r="T78" s="122"/>
      <c r="U78" s="122"/>
      <c r="V78" s="122"/>
      <c r="W78" s="123"/>
      <c r="Y78" s="125"/>
      <c r="Z78" s="124"/>
      <c r="AA78" s="125"/>
      <c r="AB78" s="124"/>
      <c r="AC78" s="125"/>
      <c r="AL78" s="123"/>
      <c r="AM78" s="66"/>
      <c r="AN78" s="66"/>
      <c r="AO78" s="140"/>
    </row>
    <row r="79" spans="2:42" s="69" customFormat="1" ht="18" customHeight="1">
      <c r="B79" s="202">
        <f t="shared" si="2"/>
        <v>0</v>
      </c>
      <c r="C79" s="203">
        <f t="shared" si="3"/>
        <v>0</v>
      </c>
      <c r="E79" s="202">
        <f t="shared" si="1"/>
        <v>0</v>
      </c>
      <c r="F79" s="203">
        <f t="shared" si="4"/>
        <v>0</v>
      </c>
      <c r="G79" s="122"/>
      <c r="H79" s="122"/>
      <c r="I79" s="122"/>
      <c r="J79" s="122"/>
      <c r="K79" s="122"/>
      <c r="L79" s="122"/>
      <c r="M79" s="122"/>
      <c r="N79" s="122"/>
      <c r="O79" s="122"/>
      <c r="P79" s="122"/>
      <c r="Q79" s="122"/>
      <c r="R79" s="122"/>
      <c r="S79" s="122"/>
      <c r="T79" s="122"/>
      <c r="U79" s="122"/>
      <c r="V79" s="122"/>
      <c r="W79" s="123"/>
      <c r="Y79" s="125"/>
      <c r="Z79" s="124"/>
      <c r="AA79" s="125"/>
      <c r="AB79" s="124"/>
      <c r="AC79" s="125"/>
      <c r="AL79" s="123"/>
      <c r="AM79" s="66"/>
      <c r="AN79" s="66"/>
      <c r="AO79" s="140"/>
    </row>
    <row r="80" spans="2:42" s="69" customFormat="1" ht="18" customHeight="1">
      <c r="B80" s="202">
        <f t="shared" si="2"/>
        <v>0</v>
      </c>
      <c r="C80" s="203">
        <f t="shared" si="3"/>
        <v>0</v>
      </c>
      <c r="E80" s="202">
        <f t="shared" si="1"/>
        <v>0</v>
      </c>
      <c r="F80" s="203">
        <f t="shared" si="4"/>
        <v>0</v>
      </c>
      <c r="G80" s="122"/>
      <c r="H80" s="122"/>
      <c r="I80" s="122"/>
      <c r="J80" s="122"/>
      <c r="K80" s="122"/>
      <c r="L80" s="122"/>
      <c r="M80" s="122"/>
      <c r="N80" s="122"/>
      <c r="O80" s="122"/>
      <c r="P80" s="122"/>
      <c r="Q80" s="122"/>
      <c r="R80" s="122"/>
      <c r="S80" s="122"/>
      <c r="T80" s="122"/>
      <c r="U80" s="122"/>
      <c r="V80" s="122"/>
      <c r="W80" s="123"/>
      <c r="X80" s="122"/>
      <c r="Y80" s="125"/>
      <c r="Z80" s="124"/>
      <c r="AA80" s="125"/>
      <c r="AB80" s="124"/>
      <c r="AC80" s="125"/>
      <c r="AL80" s="123"/>
      <c r="AM80" s="66"/>
      <c r="AN80" s="66"/>
      <c r="AO80" s="140"/>
    </row>
    <row r="81" spans="2:28" s="69" customFormat="1" ht="18" customHeight="1">
      <c r="B81" s="202">
        <f t="shared" si="2"/>
        <v>0</v>
      </c>
      <c r="C81" s="203">
        <f t="shared" si="3"/>
        <v>0</v>
      </c>
      <c r="E81" s="202">
        <f t="shared" si="1"/>
        <v>0</v>
      </c>
      <c r="F81" s="203">
        <f t="shared" si="4"/>
        <v>0</v>
      </c>
      <c r="G81" s="122"/>
      <c r="H81" s="122"/>
      <c r="I81" s="122"/>
      <c r="J81" s="122"/>
      <c r="K81" s="122"/>
      <c r="L81" s="122"/>
      <c r="M81" s="122"/>
      <c r="N81" s="122"/>
      <c r="O81" s="122"/>
      <c r="P81" s="122"/>
      <c r="Q81" s="122"/>
      <c r="R81" s="122"/>
      <c r="S81" s="122"/>
      <c r="T81" s="122"/>
      <c r="U81" s="122"/>
      <c r="V81" s="122"/>
      <c r="W81" s="122"/>
      <c r="X81" s="122"/>
      <c r="Y81" s="122"/>
      <c r="AB81" s="124"/>
    </row>
    <row r="82" spans="2:28" s="69" customFormat="1" ht="18" customHeight="1" thickBot="1">
      <c r="B82" s="202">
        <f t="shared" si="2"/>
        <v>0</v>
      </c>
      <c r="C82" s="203">
        <f t="shared" si="3"/>
        <v>0</v>
      </c>
      <c r="E82" s="202">
        <f t="shared" si="1"/>
        <v>0</v>
      </c>
      <c r="F82" s="203">
        <f t="shared" si="4"/>
        <v>0</v>
      </c>
      <c r="G82" s="122"/>
      <c r="H82" s="122"/>
      <c r="I82" s="122"/>
      <c r="J82" s="122"/>
      <c r="K82" s="122"/>
      <c r="L82" s="122"/>
      <c r="M82" s="122"/>
      <c r="N82" s="122"/>
      <c r="O82" s="122"/>
      <c r="P82" s="122"/>
      <c r="Q82" s="122"/>
      <c r="R82" s="122"/>
      <c r="S82" s="122"/>
      <c r="T82" s="122"/>
      <c r="U82" s="122"/>
      <c r="V82" s="122"/>
      <c r="W82" s="122"/>
      <c r="X82" s="122"/>
      <c r="Y82" s="122"/>
    </row>
    <row r="83" spans="2:28" s="69" customFormat="1" ht="18" customHeight="1">
      <c r="B83" s="389" t="s">
        <v>117</v>
      </c>
      <c r="C83" s="390"/>
      <c r="D83" s="139"/>
      <c r="E83" s="389" t="s">
        <v>118</v>
      </c>
      <c r="F83" s="390"/>
      <c r="G83" s="122"/>
      <c r="H83" s="122"/>
      <c r="I83" s="122"/>
      <c r="J83" s="122"/>
      <c r="K83" s="122"/>
      <c r="L83" s="122"/>
      <c r="M83" s="122"/>
      <c r="N83" s="122"/>
      <c r="O83" s="122"/>
      <c r="P83" s="122"/>
      <c r="Q83" s="122"/>
      <c r="R83" s="122"/>
      <c r="S83" s="122"/>
      <c r="T83" s="122"/>
      <c r="U83" s="122"/>
      <c r="V83" s="122"/>
      <c r="W83" s="122"/>
      <c r="X83" s="122"/>
      <c r="Y83" s="122"/>
    </row>
    <row r="84" spans="2:28" s="69" customFormat="1" ht="18" customHeight="1" thickBot="1">
      <c r="B84" s="391"/>
      <c r="C84" s="392"/>
      <c r="D84" s="122"/>
      <c r="E84" s="391"/>
      <c r="F84" s="392"/>
      <c r="G84" s="122"/>
      <c r="H84" s="122"/>
      <c r="I84" s="122"/>
      <c r="J84" s="122"/>
      <c r="K84" s="122"/>
      <c r="L84" s="122"/>
      <c r="M84" s="122"/>
      <c r="N84" s="122"/>
      <c r="O84" s="122"/>
      <c r="P84" s="122"/>
      <c r="Q84" s="122"/>
      <c r="R84" s="122"/>
      <c r="S84" s="122"/>
      <c r="T84" s="122"/>
      <c r="U84" s="122"/>
      <c r="V84" s="122"/>
      <c r="W84" s="122"/>
      <c r="X84" s="122"/>
      <c r="Y84" s="122"/>
    </row>
    <row r="85" spans="2:28" s="69" customFormat="1" ht="18" customHeight="1">
      <c r="C85" s="122"/>
      <c r="D85" s="122"/>
      <c r="E85" s="122"/>
      <c r="F85" s="122"/>
      <c r="G85" s="122"/>
      <c r="H85" s="122"/>
      <c r="I85" s="122"/>
      <c r="J85" s="122"/>
      <c r="K85" s="122"/>
      <c r="L85" s="122"/>
      <c r="M85" s="122"/>
      <c r="N85" s="122"/>
      <c r="O85" s="122"/>
      <c r="P85" s="122"/>
      <c r="Q85" s="122"/>
      <c r="R85" s="122"/>
      <c r="S85" s="122"/>
      <c r="T85" s="122"/>
      <c r="U85" s="122"/>
      <c r="V85" s="122"/>
      <c r="W85" s="122"/>
      <c r="X85" s="122"/>
      <c r="Y85" s="122"/>
    </row>
    <row r="86" spans="2:28" s="69" customFormat="1" ht="18" customHeight="1">
      <c r="C86" s="122"/>
      <c r="D86" s="122"/>
      <c r="E86" s="122"/>
      <c r="F86" s="122"/>
      <c r="G86" s="122"/>
      <c r="H86" s="122"/>
      <c r="I86" s="122"/>
      <c r="J86" s="122"/>
      <c r="K86" s="122"/>
      <c r="L86" s="122"/>
      <c r="M86" s="122"/>
      <c r="N86" s="122"/>
      <c r="O86" s="122"/>
      <c r="P86" s="122"/>
      <c r="Q86" s="122"/>
      <c r="R86" s="122"/>
      <c r="S86" s="122"/>
      <c r="T86" s="122"/>
      <c r="U86" s="122"/>
      <c r="V86" s="122"/>
      <c r="W86" s="122"/>
      <c r="X86" s="122"/>
      <c r="Y86" s="122"/>
    </row>
    <row r="87" spans="2:28" s="69" customFormat="1" ht="18" customHeight="1">
      <c r="C87" s="122"/>
      <c r="D87" s="122"/>
      <c r="E87" s="122"/>
      <c r="F87" s="122"/>
      <c r="G87" s="122"/>
      <c r="H87" s="122"/>
      <c r="I87" s="122"/>
      <c r="J87" s="122"/>
      <c r="K87" s="122"/>
      <c r="L87" s="122"/>
      <c r="M87" s="122"/>
      <c r="N87" s="122"/>
      <c r="O87" s="122"/>
      <c r="P87" s="122"/>
      <c r="Q87" s="122"/>
      <c r="R87" s="122"/>
      <c r="S87" s="122"/>
      <c r="T87" s="122"/>
      <c r="U87" s="122"/>
      <c r="V87" s="122"/>
      <c r="W87" s="122"/>
      <c r="X87" s="122"/>
      <c r="Y87" s="122"/>
    </row>
    <row r="88" spans="2:28" s="69" customFormat="1" ht="18" customHeight="1">
      <c r="C88" s="122"/>
      <c r="D88" s="122"/>
      <c r="E88" s="122"/>
      <c r="F88" s="122"/>
      <c r="G88" s="122"/>
      <c r="H88" s="122"/>
      <c r="I88" s="122"/>
      <c r="J88" s="122"/>
      <c r="K88" s="122"/>
      <c r="L88" s="122"/>
      <c r="M88" s="122"/>
      <c r="N88" s="122"/>
      <c r="O88" s="122"/>
      <c r="P88" s="122"/>
      <c r="Q88" s="122"/>
      <c r="R88" s="122"/>
      <c r="S88" s="122"/>
      <c r="T88" s="122"/>
      <c r="U88" s="122"/>
      <c r="V88" s="122"/>
      <c r="W88" s="122"/>
      <c r="X88" s="122"/>
      <c r="Y88" s="122"/>
    </row>
    <row r="89" spans="2:28" s="69" customFormat="1" ht="18" customHeight="1">
      <c r="C89" s="122"/>
      <c r="D89" s="122"/>
      <c r="E89" s="122"/>
      <c r="F89" s="122"/>
      <c r="G89" s="122"/>
      <c r="H89" s="122"/>
      <c r="I89" s="122"/>
      <c r="J89" s="122"/>
      <c r="K89" s="122"/>
      <c r="L89" s="122"/>
      <c r="M89" s="122"/>
      <c r="N89" s="122"/>
      <c r="O89" s="122"/>
      <c r="P89" s="122"/>
      <c r="Q89" s="122"/>
      <c r="R89" s="122"/>
      <c r="S89" s="122"/>
      <c r="T89" s="122"/>
      <c r="U89" s="122"/>
      <c r="V89" s="122"/>
      <c r="W89" s="122"/>
      <c r="X89" s="122"/>
      <c r="Y89" s="122"/>
    </row>
    <row r="90" spans="2:28" s="69" customFormat="1" ht="18" customHeight="1">
      <c r="C90" s="122"/>
      <c r="D90" s="122"/>
      <c r="E90" s="122"/>
      <c r="F90" s="122"/>
      <c r="G90" s="122"/>
      <c r="H90" s="122"/>
      <c r="I90" s="122"/>
      <c r="J90" s="122"/>
      <c r="K90" s="122"/>
      <c r="L90" s="122"/>
      <c r="M90" s="122"/>
      <c r="N90" s="122"/>
      <c r="O90" s="122"/>
      <c r="P90" s="122"/>
      <c r="Q90" s="122"/>
      <c r="R90" s="122"/>
      <c r="S90" s="122"/>
      <c r="T90" s="122"/>
      <c r="U90" s="122"/>
      <c r="V90" s="122"/>
      <c r="W90" s="122"/>
      <c r="X90" s="122"/>
      <c r="Y90" s="122"/>
    </row>
    <row r="91" spans="2:28" s="69" customFormat="1" ht="18" customHeight="1">
      <c r="C91" s="122"/>
      <c r="D91" s="122"/>
      <c r="E91" s="122"/>
      <c r="F91" s="122"/>
      <c r="G91" s="122"/>
      <c r="H91" s="122"/>
      <c r="I91" s="122"/>
      <c r="J91" s="122"/>
      <c r="K91" s="122"/>
      <c r="L91" s="122"/>
      <c r="M91" s="122"/>
      <c r="N91" s="122"/>
      <c r="O91" s="122"/>
      <c r="P91" s="122"/>
      <c r="Q91" s="122"/>
      <c r="R91" s="122"/>
      <c r="S91" s="122"/>
      <c r="T91" s="122"/>
      <c r="U91" s="122"/>
      <c r="V91" s="122"/>
      <c r="W91" s="122"/>
      <c r="X91" s="122"/>
      <c r="Y91" s="122"/>
    </row>
  </sheetData>
  <sheetProtection sheet="1" objects="1" scenarios="1"/>
  <mergeCells count="145">
    <mergeCell ref="B5:W5"/>
    <mergeCell ref="L29:P29"/>
    <mergeCell ref="E21:E22"/>
    <mergeCell ref="E23:E24"/>
    <mergeCell ref="E25:E26"/>
    <mergeCell ref="B13:D14"/>
    <mergeCell ref="B15:D16"/>
    <mergeCell ref="D17:D18"/>
    <mergeCell ref="D19:D20"/>
    <mergeCell ref="D21:D22"/>
    <mergeCell ref="D23:D24"/>
    <mergeCell ref="D25:D26"/>
    <mergeCell ref="B17:C26"/>
    <mergeCell ref="S20:V20"/>
    <mergeCell ref="J21:M21"/>
    <mergeCell ref="N21:R21"/>
    <mergeCell ref="S21:V21"/>
    <mergeCell ref="G17:H18"/>
    <mergeCell ref="G19:H20"/>
    <mergeCell ref="J11:V11"/>
    <mergeCell ref="W7:AE7"/>
    <mergeCell ref="G8:H8"/>
    <mergeCell ref="N19:R19"/>
    <mergeCell ref="S19:V19"/>
    <mergeCell ref="B83:C84"/>
    <mergeCell ref="E83:F84"/>
    <mergeCell ref="AI65:AP65"/>
    <mergeCell ref="W39:X39"/>
    <mergeCell ref="W40:X40"/>
    <mergeCell ref="W41:X41"/>
    <mergeCell ref="W42:X42"/>
    <mergeCell ref="W43:X43"/>
    <mergeCell ref="C39:F39"/>
    <mergeCell ref="C40:F40"/>
    <mergeCell ref="C41:F41"/>
    <mergeCell ref="C42:F42"/>
    <mergeCell ref="C43:F43"/>
    <mergeCell ref="G43:K43"/>
    <mergeCell ref="G42:K42"/>
    <mergeCell ref="G41:K41"/>
    <mergeCell ref="G40:K40"/>
    <mergeCell ref="G39:K39"/>
    <mergeCell ref="H68:I68"/>
    <mergeCell ref="H69:I69"/>
    <mergeCell ref="H70:I70"/>
    <mergeCell ref="H72:I72"/>
    <mergeCell ref="Z57:AA57"/>
    <mergeCell ref="H64:I64"/>
    <mergeCell ref="H65:I65"/>
    <mergeCell ref="H66:I66"/>
    <mergeCell ref="H67:I67"/>
    <mergeCell ref="C47:F47"/>
    <mergeCell ref="G47:K47"/>
    <mergeCell ref="C48:F48"/>
    <mergeCell ref="G48:K48"/>
    <mergeCell ref="G53:K53"/>
    <mergeCell ref="G52:K52"/>
    <mergeCell ref="I62:N62"/>
    <mergeCell ref="AB57:AC57"/>
    <mergeCell ref="C49:F49"/>
    <mergeCell ref="G49:K49"/>
    <mergeCell ref="W52:X52"/>
    <mergeCell ref="C50:F50"/>
    <mergeCell ref="G50:K50"/>
    <mergeCell ref="W53:X53"/>
    <mergeCell ref="C51:F51"/>
    <mergeCell ref="W50:X50"/>
    <mergeCell ref="X57:Y57"/>
    <mergeCell ref="W49:X49"/>
    <mergeCell ref="G51:K51"/>
    <mergeCell ref="C53:F53"/>
    <mergeCell ref="C52:F52"/>
    <mergeCell ref="W48:X48"/>
    <mergeCell ref="W47:X47"/>
    <mergeCell ref="W46:X46"/>
    <mergeCell ref="W51:X51"/>
    <mergeCell ref="W45:X45"/>
    <mergeCell ref="W44:X44"/>
    <mergeCell ref="W38:X38"/>
    <mergeCell ref="W37:X37"/>
    <mergeCell ref="W31:X31"/>
    <mergeCell ref="W32:X32"/>
    <mergeCell ref="W35:X35"/>
    <mergeCell ref="W36:X36"/>
    <mergeCell ref="G32:K32"/>
    <mergeCell ref="C32:F32"/>
    <mergeCell ref="C33:F33"/>
    <mergeCell ref="G33:K33"/>
    <mergeCell ref="W33:X33"/>
    <mergeCell ref="C34:F34"/>
    <mergeCell ref="G34:K34"/>
    <mergeCell ref="W34:X34"/>
    <mergeCell ref="C35:F35"/>
    <mergeCell ref="G35:K35"/>
    <mergeCell ref="G36:K36"/>
    <mergeCell ref="T29:V29"/>
    <mergeCell ref="W29:Z29"/>
    <mergeCell ref="AA29:AC29"/>
    <mergeCell ref="J22:M22"/>
    <mergeCell ref="N22:R22"/>
    <mergeCell ref="S22:V22"/>
    <mergeCell ref="J23:M23"/>
    <mergeCell ref="B29:B31"/>
    <mergeCell ref="C29:F31"/>
    <mergeCell ref="G29:K31"/>
    <mergeCell ref="Q29:S29"/>
    <mergeCell ref="G21:H22"/>
    <mergeCell ref="G23:H24"/>
    <mergeCell ref="G25:H26"/>
    <mergeCell ref="F25:F26"/>
    <mergeCell ref="F23:F24"/>
    <mergeCell ref="F21:F22"/>
    <mergeCell ref="N23:R23"/>
    <mergeCell ref="S23:V23"/>
    <mergeCell ref="J24:M24"/>
    <mergeCell ref="N24:R24"/>
    <mergeCell ref="S24:V24"/>
    <mergeCell ref="C36:F36"/>
    <mergeCell ref="J20:M20"/>
    <mergeCell ref="G12:H12"/>
    <mergeCell ref="N20:R20"/>
    <mergeCell ref="B8:D10"/>
    <mergeCell ref="E9:E10"/>
    <mergeCell ref="F9:F10"/>
    <mergeCell ref="G9:H10"/>
    <mergeCell ref="E13:E14"/>
    <mergeCell ref="F13:F14"/>
    <mergeCell ref="G13:H14"/>
    <mergeCell ref="G15:H16"/>
    <mergeCell ref="F19:F20"/>
    <mergeCell ref="F17:F18"/>
    <mergeCell ref="F15:F16"/>
    <mergeCell ref="E15:E16"/>
    <mergeCell ref="E17:E18"/>
    <mergeCell ref="E19:E20"/>
    <mergeCell ref="C37:F37"/>
    <mergeCell ref="C45:F45"/>
    <mergeCell ref="G45:K45"/>
    <mergeCell ref="C46:F46"/>
    <mergeCell ref="G46:K46"/>
    <mergeCell ref="G37:K37"/>
    <mergeCell ref="C38:F38"/>
    <mergeCell ref="G38:K38"/>
    <mergeCell ref="C44:F44"/>
    <mergeCell ref="G44:K44"/>
  </mergeCells>
  <phoneticPr fontId="28"/>
  <conditionalFormatting sqref="C32:C33">
    <cfRule type="expression" dxfId="1" priority="2">
      <formula>LEN(#REF!)&gt;60</formula>
    </cfRule>
  </conditionalFormatting>
  <conditionalFormatting sqref="C50">
    <cfRule type="expression" dxfId="0" priority="1">
      <formula>LEN(#REF!)&gt;60</formula>
    </cfRule>
  </conditionalFormatting>
  <printOptions horizontalCentered="1"/>
  <pageMargins left="0.27559055118110237" right="0.27559055118110237" top="0.51181102362204722" bottom="0.51181102362204722" header="0.19685039370078741" footer="0.19685039370078741"/>
  <pageSetup paperSize="8" scale="41" orientation="landscape" r:id="rId1"/>
  <headerFooter alignWithMargins="0">
    <oddFooter>&amp;R&amp;F</oddFooter>
  </headerFooter>
  <rowBreaks count="1" manualBreakCount="1">
    <brk id="57" max="16383" man="1"/>
  </rowBreaks>
  <colBreaks count="1" manualBreakCount="1">
    <brk id="3"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入力シート</vt:lpstr>
      <vt:lpstr>国語</vt:lpstr>
      <vt:lpstr>数学</vt:lpstr>
      <vt:lpstr>英語</vt:lpstr>
      <vt:lpstr>英語!Print_Area</vt:lpstr>
      <vt:lpstr>国語!Print_Area</vt:lpstr>
      <vt:lpstr>数学!Print_Area</vt:lpstr>
      <vt:lpstr>入力シート!Print_Area</vt:lpstr>
      <vt:lpstr>入力シート!Print_Titles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小澤　正則</cp:lastModifiedBy>
  <cp:lastPrinted>2026-08-03T05:14:45Z</cp:lastPrinted>
  <dcterms:created xsi:type="dcterms:W3CDTF">2020-02-25T03:14:10Z</dcterms:created>
  <dcterms:modified xsi:type="dcterms:W3CDTF">2026-08-27T08:08:09Z</dcterms:modified>
</cp:coreProperties>
</file>